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rad vaillancourt\Downloads\"/>
    </mc:Choice>
  </mc:AlternateContent>
  <bookViews>
    <workbookView xWindow="0" yWindow="0" windowWidth="15345" windowHeight="6990" tabRatio="500" activeTab="2"/>
  </bookViews>
  <sheets>
    <sheet name="Relaxed" sheetId="3" r:id="rId1"/>
    <sheet name="Average" sheetId="4" r:id="rId2"/>
    <sheet name="Fast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5" l="1"/>
  <c r="D25" i="3"/>
  <c r="D21" i="4"/>
  <c r="E56" i="3" l="1"/>
  <c r="E7" i="5"/>
  <c r="E8" i="5"/>
  <c r="E11" i="3"/>
  <c r="E12" i="3"/>
  <c r="E13" i="3"/>
  <c r="E10" i="4"/>
  <c r="E11" i="4"/>
  <c r="E12" i="4"/>
  <c r="E12" i="5"/>
  <c r="D12" i="5" s="1"/>
  <c r="E11" i="5"/>
  <c r="D11" i="5" s="1"/>
  <c r="E18" i="4" l="1"/>
  <c r="D18" i="4"/>
  <c r="E17" i="4"/>
  <c r="D17" i="4" s="1"/>
  <c r="E49" i="3"/>
  <c r="E48" i="3"/>
  <c r="D48" i="3" s="1"/>
  <c r="E47" i="3"/>
  <c r="D47" i="3"/>
  <c r="E59" i="3" l="1"/>
  <c r="D59" i="3" s="1"/>
  <c r="E57" i="3"/>
  <c r="D57" i="3" s="1"/>
  <c r="D49" i="3"/>
  <c r="E42" i="3"/>
  <c r="D42" i="3" s="1"/>
  <c r="E43" i="3"/>
  <c r="D43" i="3" s="1"/>
  <c r="E37" i="3"/>
  <c r="D37" i="3" s="1"/>
  <c r="E38" i="3"/>
  <c r="E39" i="3"/>
  <c r="E40" i="3"/>
  <c r="E26" i="3"/>
  <c r="D26" i="3" s="1"/>
  <c r="E24" i="3"/>
  <c r="D24" i="3" s="1"/>
  <c r="E14" i="3"/>
  <c r="D14" i="3" s="1"/>
  <c r="E26" i="5"/>
  <c r="D26" i="5" s="1"/>
  <c r="E10" i="5"/>
  <c r="D10" i="5" s="1"/>
  <c r="E13" i="4"/>
  <c r="E28" i="5" l="1"/>
  <c r="D28" i="5" s="1"/>
  <c r="E33" i="5" l="1"/>
  <c r="D2" i="3"/>
  <c r="H69" i="3" l="1"/>
  <c r="H52" i="4" l="1"/>
  <c r="H38" i="5"/>
  <c r="E36" i="5" l="1"/>
  <c r="E37" i="5"/>
  <c r="E35" i="5"/>
  <c r="D35" i="5" s="1"/>
  <c r="E32" i="5"/>
  <c r="D32" i="5" s="1"/>
  <c r="E29" i="5"/>
  <c r="D29" i="5" s="1"/>
  <c r="E22" i="5"/>
  <c r="D22" i="5" s="1"/>
  <c r="E18" i="5"/>
  <c r="D18" i="5" s="1"/>
  <c r="E14" i="5"/>
  <c r="E15" i="5"/>
  <c r="D15" i="5" s="1"/>
  <c r="E16" i="5"/>
  <c r="D16" i="5" s="1"/>
  <c r="E17" i="5"/>
  <c r="D17" i="5" s="1"/>
  <c r="E19" i="5"/>
  <c r="D19" i="5" s="1"/>
  <c r="E4" i="5"/>
  <c r="D4" i="5" s="1"/>
  <c r="E5" i="5"/>
  <c r="D5" i="5" s="1"/>
  <c r="E6" i="5"/>
  <c r="D6" i="5" s="1"/>
  <c r="E9" i="5"/>
  <c r="D9" i="5" s="1"/>
  <c r="E13" i="5"/>
  <c r="D13" i="5" s="1"/>
  <c r="E20" i="5"/>
  <c r="D20" i="5" s="1"/>
  <c r="E21" i="5"/>
  <c r="D21" i="5" s="1"/>
  <c r="E23" i="5"/>
  <c r="D23" i="5" s="1"/>
  <c r="E24" i="5"/>
  <c r="D24" i="5" s="1"/>
  <c r="E25" i="5"/>
  <c r="D25" i="5" s="1"/>
  <c r="E27" i="5"/>
  <c r="D27" i="5" s="1"/>
  <c r="E30" i="5"/>
  <c r="D30" i="5" s="1"/>
  <c r="E31" i="5"/>
  <c r="D31" i="5" s="1"/>
  <c r="D33" i="5"/>
  <c r="E34" i="5"/>
  <c r="D34" i="5" s="1"/>
  <c r="E3" i="5"/>
  <c r="D3" i="5" s="1"/>
  <c r="E2" i="5"/>
  <c r="D2" i="5" s="1"/>
  <c r="E50" i="4"/>
  <c r="D38" i="5" l="1"/>
  <c r="E33" i="4"/>
  <c r="D33" i="4" s="1"/>
  <c r="E3" i="4"/>
  <c r="D3" i="4" s="1"/>
  <c r="E51" i="4"/>
  <c r="E49" i="4"/>
  <c r="D49" i="4" s="1"/>
  <c r="E48" i="4"/>
  <c r="D48" i="4" s="1"/>
  <c r="E47" i="4"/>
  <c r="D47" i="4" s="1"/>
  <c r="E46" i="4"/>
  <c r="D46" i="4" s="1"/>
  <c r="E45" i="4"/>
  <c r="D45" i="4" s="1"/>
  <c r="E44" i="4"/>
  <c r="D44" i="4" s="1"/>
  <c r="E43" i="4"/>
  <c r="D43" i="4" s="1"/>
  <c r="E42" i="4"/>
  <c r="D42" i="4" s="1"/>
  <c r="E41" i="4"/>
  <c r="D41" i="4" s="1"/>
  <c r="E40" i="4"/>
  <c r="D40" i="4" s="1"/>
  <c r="E39" i="4"/>
  <c r="D39" i="4" s="1"/>
  <c r="E38" i="4"/>
  <c r="D38" i="4" s="1"/>
  <c r="E37" i="4"/>
  <c r="D37" i="4" s="1"/>
  <c r="E36" i="4"/>
  <c r="D36" i="4" s="1"/>
  <c r="E35" i="4"/>
  <c r="D35" i="4" s="1"/>
  <c r="E34" i="4"/>
  <c r="D34" i="4" s="1"/>
  <c r="E32" i="4"/>
  <c r="D32" i="4" s="1"/>
  <c r="E31" i="4"/>
  <c r="D31" i="4" s="1"/>
  <c r="E30" i="4"/>
  <c r="D30" i="4" s="1"/>
  <c r="E29" i="4"/>
  <c r="D29" i="4" s="1"/>
  <c r="E28" i="4"/>
  <c r="D28" i="4" s="1"/>
  <c r="E27" i="4"/>
  <c r="D27" i="4" s="1"/>
  <c r="E26" i="4"/>
  <c r="D26" i="4" s="1"/>
  <c r="E25" i="4"/>
  <c r="D25" i="4" s="1"/>
  <c r="E24" i="4"/>
  <c r="D24" i="4" s="1"/>
  <c r="E23" i="4"/>
  <c r="D23" i="4" s="1"/>
  <c r="E22" i="4"/>
  <c r="D22" i="4" s="1"/>
  <c r="E21" i="4"/>
  <c r="E20" i="4"/>
  <c r="D20" i="4" s="1"/>
  <c r="E19" i="4"/>
  <c r="D19" i="4" s="1"/>
  <c r="E16" i="4"/>
  <c r="D16" i="4" s="1"/>
  <c r="E15" i="4"/>
  <c r="D15" i="4" s="1"/>
  <c r="E14" i="4"/>
  <c r="D14" i="4" s="1"/>
  <c r="D13" i="4"/>
  <c r="E9" i="4"/>
  <c r="D9" i="4" s="1"/>
  <c r="E8" i="4"/>
  <c r="D8" i="4" s="1"/>
  <c r="E7" i="4"/>
  <c r="D7" i="4" s="1"/>
  <c r="E6" i="4"/>
  <c r="D6" i="4" s="1"/>
  <c r="E5" i="4"/>
  <c r="D5" i="4" s="1"/>
  <c r="E4" i="4"/>
  <c r="D4" i="4" s="1"/>
  <c r="D2" i="4"/>
  <c r="D52" i="4" l="1"/>
  <c r="E64" i="3"/>
  <c r="D64" i="3" s="1"/>
  <c r="E65" i="3"/>
  <c r="D65" i="3" s="1"/>
  <c r="E60" i="3"/>
  <c r="D60" i="3" s="1"/>
  <c r="E61" i="3"/>
  <c r="D61" i="3" s="1"/>
  <c r="E62" i="3"/>
  <c r="D62" i="3" s="1"/>
  <c r="E63" i="3"/>
  <c r="D63" i="3" s="1"/>
  <c r="D56" i="3"/>
  <c r="E58" i="3"/>
  <c r="D58" i="3" s="1"/>
  <c r="E52" i="3"/>
  <c r="D52" i="3" s="1"/>
  <c r="E53" i="3"/>
  <c r="D53" i="3" s="1"/>
  <c r="E54" i="3"/>
  <c r="D54" i="3" s="1"/>
  <c r="E55" i="3"/>
  <c r="D55" i="3" s="1"/>
  <c r="E51" i="3" l="1"/>
  <c r="D51" i="3" s="1"/>
  <c r="E50" i="3"/>
  <c r="D50" i="3" s="1"/>
  <c r="E44" i="3"/>
  <c r="D44" i="3" s="1"/>
  <c r="E45" i="3"/>
  <c r="D45" i="3" s="1"/>
  <c r="E46" i="3"/>
  <c r="D46" i="3" s="1"/>
  <c r="E27" i="3" l="1"/>
  <c r="D27" i="3" s="1"/>
  <c r="E28" i="3"/>
  <c r="D28" i="3" s="1"/>
  <c r="E29" i="3"/>
  <c r="D29" i="3" s="1"/>
  <c r="E30" i="3"/>
  <c r="D30" i="3" s="1"/>
  <c r="E31" i="3"/>
  <c r="D31" i="3" s="1"/>
  <c r="E32" i="3"/>
  <c r="D32" i="3" s="1"/>
  <c r="E33" i="3"/>
  <c r="D33" i="3" s="1"/>
  <c r="E34" i="3"/>
  <c r="E35" i="3"/>
  <c r="D35" i="3" s="1"/>
  <c r="E36" i="3"/>
  <c r="D36" i="3" s="1"/>
  <c r="D39" i="3"/>
  <c r="D40" i="3"/>
  <c r="E41" i="3"/>
  <c r="D41" i="3" s="1"/>
  <c r="E16" i="3"/>
  <c r="D16" i="3" s="1"/>
  <c r="E17" i="3"/>
  <c r="D17" i="3" s="1"/>
  <c r="E18" i="3"/>
  <c r="D18" i="3" s="1"/>
  <c r="E19" i="3"/>
  <c r="D19" i="3" s="1"/>
  <c r="E20" i="3"/>
  <c r="D20" i="3" s="1"/>
  <c r="E21" i="3"/>
  <c r="D21" i="3" s="1"/>
  <c r="E22" i="3"/>
  <c r="D22" i="3" s="1"/>
  <c r="E23" i="3"/>
  <c r="D23" i="3" s="1"/>
  <c r="E25" i="3"/>
  <c r="E3" i="3"/>
  <c r="D3" i="3" s="1"/>
  <c r="E4" i="3"/>
  <c r="D4" i="3" s="1"/>
  <c r="E5" i="3"/>
  <c r="D5" i="3" s="1"/>
  <c r="E6" i="3"/>
  <c r="D6" i="3" s="1"/>
  <c r="E7" i="3"/>
  <c r="D7" i="3" s="1"/>
  <c r="E8" i="3"/>
  <c r="D8" i="3" s="1"/>
  <c r="E9" i="3"/>
  <c r="D9" i="3" s="1"/>
  <c r="E10" i="3"/>
  <c r="D10" i="3" s="1"/>
  <c r="E15" i="3"/>
  <c r="D15" i="3" s="1"/>
  <c r="D34" i="3" l="1"/>
  <c r="D69" i="3" s="1"/>
</calcChain>
</file>

<file path=xl/sharedStrings.xml><?xml version="1.0" encoding="utf-8"?>
<sst xmlns="http://schemas.openxmlformats.org/spreadsheetml/2006/main" count="673" uniqueCount="202">
  <si>
    <t>Rest Day</t>
  </si>
  <si>
    <t>Campground</t>
  </si>
  <si>
    <t>Cost</t>
  </si>
  <si>
    <t>Reservation</t>
  </si>
  <si>
    <t>Campground Popularity</t>
  </si>
  <si>
    <t>Medium</t>
  </si>
  <si>
    <t>Notes</t>
  </si>
  <si>
    <t>Low</t>
  </si>
  <si>
    <t>National Park Backcountry Permit required - reserve online</t>
  </si>
  <si>
    <t>No</t>
  </si>
  <si>
    <t>-</t>
  </si>
  <si>
    <t>Easy travel</t>
  </si>
  <si>
    <t>$$</t>
  </si>
  <si>
    <t>Mostly easy travel on gravel road</t>
  </si>
  <si>
    <t>GDT Total Distance (km)</t>
  </si>
  <si>
    <t>Dutch Creek</t>
  </si>
  <si>
    <t>High</t>
  </si>
  <si>
    <t>Provincial Park Backcountry Permit required - reserve online</t>
  </si>
  <si>
    <t>Turbine Canyon (Peter Lougheed PP)</t>
  </si>
  <si>
    <t>Cache Creek (Beehive Natural Area)</t>
  </si>
  <si>
    <t>Jutland Creek (Castle Wildland PP)</t>
  </si>
  <si>
    <t>Lone Lake (Waterton NP)</t>
  </si>
  <si>
    <t>Marvel Lake (Banff NP)</t>
  </si>
  <si>
    <t>Ball Pass (Banff NP)</t>
  </si>
  <si>
    <t>Floe Lake (Kootenay NP)</t>
  </si>
  <si>
    <t>Wolverine Pass</t>
  </si>
  <si>
    <t>Brushy trail</t>
  </si>
  <si>
    <t xml:space="preserve">Amiskwi Pass </t>
  </si>
  <si>
    <t>Rugged day</t>
  </si>
  <si>
    <t>Pinto Lake North</t>
  </si>
  <si>
    <t>Good trail</t>
  </si>
  <si>
    <t>Evelyn Creek  (Jasper NP)</t>
  </si>
  <si>
    <t>Mary Schaffer (Jasper NP)</t>
  </si>
  <si>
    <t>Avalanche (Jasper NP)</t>
  </si>
  <si>
    <t>Blueberry Lake</t>
  </si>
  <si>
    <t>Morkill Pass</t>
  </si>
  <si>
    <t>Jackpine River (Willmore Wilderness Park)</t>
  </si>
  <si>
    <t>Pauline Creek (Willmore Wilderness Park)</t>
  </si>
  <si>
    <t>Random Camp along Creek (Kakwa PP)</t>
  </si>
  <si>
    <t>Buchanan Creek (Kakwa PP)</t>
  </si>
  <si>
    <t>Random Camp along Walker FSR</t>
  </si>
  <si>
    <t>Daily Walking Distance (km)</t>
  </si>
  <si>
    <t>Daily GDT Distance (km)</t>
  </si>
  <si>
    <t>Finish roadwalk if unlucky with rides</t>
  </si>
  <si>
    <t>Difficult terrain on La Coulotte Ridge</t>
  </si>
  <si>
    <t>Lynx Creek (Castle PP)</t>
  </si>
  <si>
    <t>Mostly road/ATV trails</t>
  </si>
  <si>
    <t>High Rock (Don Getty Wildland PP)</t>
  </si>
  <si>
    <t>Etherington Creek</t>
  </si>
  <si>
    <t>Road walk</t>
  </si>
  <si>
    <t>Lower Elk Lake (Elk Lakes PP)</t>
  </si>
  <si>
    <t>Frontcountry, reservation recommended</t>
  </si>
  <si>
    <t>Palliser River (Height of the Rockies PP)</t>
  </si>
  <si>
    <t>Big Springs (Banff NP)</t>
  </si>
  <si>
    <t>Porcupine (Mt. Assiniboine NP)</t>
  </si>
  <si>
    <t>Great camping area in meadows below pass</t>
  </si>
  <si>
    <t>Cataract Pass (White Goat Wilderness Area)</t>
  </si>
  <si>
    <t>First 20 km are road walk, non-purists can hitch</t>
  </si>
  <si>
    <t>Random camp at trailhead</t>
  </si>
  <si>
    <t>Kakwa Lake (Kakwa PP)</t>
  </si>
  <si>
    <t>Arrive at Highway 16 / Civilization</t>
  </si>
  <si>
    <t>Hope for a ride but it’s a long shot today</t>
  </si>
  <si>
    <t>Good chance of getting a hitch today</t>
  </si>
  <si>
    <t>Akamina Creek (Akamina PP)</t>
  </si>
  <si>
    <t>Font Creek</t>
  </si>
  <si>
    <t>Castle Mtn</t>
  </si>
  <si>
    <t>Tough section over Tornado Saddle</t>
  </si>
  <si>
    <t>Rest day, but short walk out of town to camp</t>
  </si>
  <si>
    <t>Amiskwi Pass</t>
  </si>
  <si>
    <t>Rugged terrain</t>
  </si>
  <si>
    <t>Very good trail</t>
  </si>
  <si>
    <t>Very Low</t>
  </si>
  <si>
    <t>Good trail, second half is old road or next to highway</t>
  </si>
  <si>
    <t>Amiskwi Bridge Random Camp (Banff NP)</t>
  </si>
  <si>
    <t>Miette River Random Camp (Jasper NP)</t>
  </si>
  <si>
    <t>Random camp along Walker FSR</t>
  </si>
  <si>
    <t>Very High</t>
  </si>
  <si>
    <t>Amiskwi Bridge Random Camp (Yoho NP)</t>
  </si>
  <si>
    <t>Cairnes Creek Rec Site</t>
  </si>
  <si>
    <t>Coleman (B&amp;B, motel or campground)</t>
  </si>
  <si>
    <t>Short day into town</t>
  </si>
  <si>
    <t>McArthur Creek (Yoho NP)</t>
  </si>
  <si>
    <t>Miette Lake Random Camp (Jasper NP)</t>
  </si>
  <si>
    <t>Jasper (hostel, motel or campground)</t>
  </si>
  <si>
    <t>West Castle Road (Castle Wildland PP)</t>
  </si>
  <si>
    <t>Otto Creek Random Camp (Yoho NP)</t>
  </si>
  <si>
    <t>Chown Creek (Jasper NP)</t>
  </si>
  <si>
    <t>2 campgrounds, hiker &amp; horse 300m apart</t>
  </si>
  <si>
    <t>Start hoping for a hitch about 20 km down FSR</t>
  </si>
  <si>
    <t>Better chance of getting a hitch today</t>
  </si>
  <si>
    <t>Night</t>
  </si>
  <si>
    <t>TOTALS</t>
  </si>
  <si>
    <t>RESUPPLY in Coleman (B&amp;B, motel or campground)</t>
  </si>
  <si>
    <t>RESUPPLY in Jasper (hostel, motel or campground)</t>
  </si>
  <si>
    <t>Add 2 days if resupplying at Mt. Robson</t>
  </si>
  <si>
    <t>RESUPPLY in Coleman (or get close)</t>
  </si>
  <si>
    <t>1.5 km off route</t>
  </si>
  <si>
    <t>RESUPPLY at Sask Crossing Resort</t>
  </si>
  <si>
    <t>Camp just over pass outside park +200m</t>
  </si>
  <si>
    <t>Good trail, Camp just over pass outside park +200m</t>
  </si>
  <si>
    <t>Poor trail; Camp north of pass outside Yoho NP</t>
  </si>
  <si>
    <t>Big day on mostly road/ATV trail</t>
  </si>
  <si>
    <t>Add 2 days if resupplying at Mt Robson</t>
  </si>
  <si>
    <t>First 20 km are road walk</t>
  </si>
  <si>
    <t>Colonel Pass (Jasper NP)</t>
  </si>
  <si>
    <t>Slide (Mount Robson PP)</t>
  </si>
  <si>
    <t>Park Boundary cutline</t>
  </si>
  <si>
    <t>Healy Creek (Banff NP); Optional RESUPPLY at Sunshine Village or Banff</t>
  </si>
  <si>
    <t>National Park Backcountry Permit required - call Park office</t>
  </si>
  <si>
    <t>Rest Day with short hike to clearing just outside Banff NP</t>
  </si>
  <si>
    <t>Stay in cabin</t>
  </si>
  <si>
    <t>Waterton Townsite (Frontcountry in Waterton NP)</t>
  </si>
  <si>
    <t>Window Mountain Lake</t>
  </si>
  <si>
    <t>Ball Pass (Banff NP); Optional RESUPPLY at Sunshine Village or Banff</t>
  </si>
  <si>
    <t>Pinto Lake East</t>
  </si>
  <si>
    <t>Waterfalls (Jasper NP)</t>
  </si>
  <si>
    <t>Evelyn Creek (Jasper NP)</t>
  </si>
  <si>
    <t>Signal (Jasper NP)</t>
  </si>
  <si>
    <t>Cache Creek</t>
  </si>
  <si>
    <t>Cataract Creek</t>
  </si>
  <si>
    <t>Porcupine (Mt. Assiniboine PP)</t>
  </si>
  <si>
    <t>Cline (Jasper NP)</t>
  </si>
  <si>
    <t>Slide (Mt. Robson PP)</t>
  </si>
  <si>
    <t>Miette Lake (Jasper NP)</t>
  </si>
  <si>
    <t>Shale Pass</t>
  </si>
  <si>
    <t>Walk to border and back, then to camp</t>
  </si>
  <si>
    <t>Random Camp along OHV road around km 105 (Castle PP)</t>
  </si>
  <si>
    <t>Haven's Bridge</t>
  </si>
  <si>
    <t>North Racehorse Creek</t>
  </si>
  <si>
    <t>Upper Baril Creek</t>
  </si>
  <si>
    <t>Elk Road</t>
  </si>
  <si>
    <t>Porcupine (Mt. Assininboine PP)</t>
  </si>
  <si>
    <t>Field BC (Can hike out to Amiskwi Bridge in 5km)</t>
  </si>
  <si>
    <t>First half of the day is brushy</t>
  </si>
  <si>
    <t>Mostly road, Collie Ck alt saves 8.5 km</t>
  </si>
  <si>
    <t>Sask Crossing Resort</t>
  </si>
  <si>
    <t>Rest day</t>
  </si>
  <si>
    <t>Michele Lakes</t>
  </si>
  <si>
    <t>McCready (Jasper NP)</t>
  </si>
  <si>
    <t>Colonel Ck Camp (Mount Robson PP)</t>
  </si>
  <si>
    <t>Finish GDT; +15 km of 75 km road walk</t>
  </si>
  <si>
    <t>Burstall (Banff NP)</t>
  </si>
  <si>
    <t>Boulder Creek (Jasper NP)</t>
  </si>
  <si>
    <t>2.4 km off route</t>
  </si>
  <si>
    <t>Alderson Lake (Waterton Lakes NP)</t>
  </si>
  <si>
    <t>Lone Lake (Waterton Lakes NP)</t>
  </si>
  <si>
    <t>McGillivray Creek</t>
  </si>
  <si>
    <t>Along an alternate +2 km</t>
  </si>
  <si>
    <t>Weary Creek campground is 1 km off route</t>
  </si>
  <si>
    <t>Rest Day, but hike out 5 km to camp</t>
  </si>
  <si>
    <t>Mount Sarrail (Peter Lougheed PP)</t>
  </si>
  <si>
    <t>Frontcountry, first come first served</t>
  </si>
  <si>
    <t>RESUPPLY in Field (hotel or campground)</t>
  </si>
  <si>
    <t>Easy walking</t>
  </si>
  <si>
    <t>Howse Floodplain Horse Camp (Banff NP)</t>
  </si>
  <si>
    <t>2 km off route (or you can reserve Four Point)</t>
  </si>
  <si>
    <t>Watchtower (Jasper NP)</t>
  </si>
  <si>
    <t>3.5 km off route</t>
  </si>
  <si>
    <t>Aldridge Creek</t>
  </si>
  <si>
    <t>Big day; could be split in two with a Rockwall reservation</t>
  </si>
  <si>
    <t>Easy miles</t>
  </si>
  <si>
    <t>Amiskwi River (Yoho NP)</t>
  </si>
  <si>
    <t>Cairnes Creek</t>
  </si>
  <si>
    <t>High*</t>
  </si>
  <si>
    <t>Limited Use National Park Backcountry Permit required - reserve online</t>
  </si>
  <si>
    <t xml:space="preserve">2 km off route </t>
  </si>
  <si>
    <t>Palliser Pass (Height of the Rockies PP)</t>
  </si>
  <si>
    <t>Weary Creek</t>
  </si>
  <si>
    <t>Dutch Creek HRT (near Road junction)</t>
  </si>
  <si>
    <t>Random Camp near Miette River trailhead (Jasper NP)</t>
  </si>
  <si>
    <t xml:space="preserve">Optional RESUPPLY at Boulton Creek Trading Post +3 km </t>
  </si>
  <si>
    <t>Hidden Creek</t>
  </si>
  <si>
    <t>Arrive mid day. Hike to border and back.</t>
  </si>
  <si>
    <t>Very difficult 8.5 km on La Coulotte Ridge</t>
  </si>
  <si>
    <t>PLCP</t>
  </si>
  <si>
    <t>PLCP = $30 annual Alberta Public Lands Camping Pass</t>
  </si>
  <si>
    <t>Difficult terrain over Tornado Saddle</t>
  </si>
  <si>
    <t>Rest day but short hike to Amiskwi bridge to camp</t>
  </si>
  <si>
    <t>Poor trail all day if not taking Kiwetinok alternate.</t>
  </si>
  <si>
    <t>Roadwalk or much shorter day on Collie Creek alternate</t>
  </si>
  <si>
    <t>Lots of opportunities to camp on floodplain.</t>
  </si>
  <si>
    <t>Copper Kettle (Willmore Wilderness Park)</t>
  </si>
  <si>
    <t>Formerly known as 'Sheep Creek Camp'</t>
  </si>
  <si>
    <t>Gilbey's Camp</t>
  </si>
  <si>
    <t>Formerly known at 'Jackpine Vintage Camp'</t>
  </si>
  <si>
    <t>Castor Creek</t>
  </si>
  <si>
    <t>Casket Pass (Willmore Wilderness Park)</t>
  </si>
  <si>
    <t>North Racehorse</t>
  </si>
  <si>
    <t>Very difficult travel on La Coulotte Ridge</t>
  </si>
  <si>
    <t>Difficult section on ascent to Tornado Saddle</t>
  </si>
  <si>
    <t>Hike to border and back, then to Akamina 2.4 km off route</t>
  </si>
  <si>
    <t>Mount Robson Trail Junction (Jasper NP)</t>
  </si>
  <si>
    <t>Resupply at Mount Robson currently closed</t>
  </si>
  <si>
    <t>First 20 km are road walk, non-purists can hitch; camp in meadow (options are poor once in forest)</t>
  </si>
  <si>
    <t>Poor trail until 2km north of Spider Creek</t>
  </si>
  <si>
    <t>Poor trail along river, formerly known as 'Jackpine Horse Camp'</t>
  </si>
  <si>
    <t>Hard day, trail improves 2km north of Spider Creek</t>
  </si>
  <si>
    <t>Hard day, trail improves 2km north of Spider creek</t>
  </si>
  <si>
    <t>3 km down parallel alternate, + 500 m</t>
  </si>
  <si>
    <t>Good trail; 3 km down parallel alternate, + 500 m</t>
  </si>
  <si>
    <t>1 km off route; Second half of day is road walk</t>
  </si>
  <si>
    <t>Collie Ck alt saves 8.5 km of roadwalk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</si>
</sst>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6" fontId="0" fillId="0" borderId="0" xfId="0" applyNumberFormat="1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applyFont="1" applyBorder="1" applyAlignment="1">
      <alignment horizontal="center"/>
    </xf>
    <xf numFmtId="8" fontId="0" fillId="2" borderId="0" xfId="0" applyNumberFormat="1" applyFont="1" applyFill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8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opLeftCell="A19" zoomScale="70" zoomScaleNormal="70" zoomScalePageLayoutView="79" workbookViewId="0">
      <selection activeCell="G40" sqref="G40"/>
    </sheetView>
  </sheetViews>
  <sheetFormatPr defaultColWidth="10.875" defaultRowHeight="15.75" x14ac:dyDescent="0.25"/>
  <cols>
    <col min="1" max="1" width="6" style="1" customWidth="1"/>
    <col min="2" max="2" width="67" style="1" customWidth="1"/>
    <col min="3" max="3" width="51.125" style="9" customWidth="1"/>
    <col min="4" max="4" width="26.5" style="9" customWidth="1"/>
    <col min="5" max="5" width="22.125" style="5" bestFit="1" customWidth="1"/>
    <col min="6" max="6" width="22" style="5" bestFit="1" customWidth="1"/>
    <col min="7" max="7" width="23.375" style="5" customWidth="1"/>
    <col min="8" max="8" width="10.875" style="5"/>
    <col min="9" max="9" width="61.375" style="9" customWidth="1"/>
    <col min="10" max="16384" width="10.875" style="1"/>
  </cols>
  <sheetData>
    <row r="1" spans="1:9" x14ac:dyDescent="0.25">
      <c r="A1" s="3" t="s">
        <v>90</v>
      </c>
      <c r="B1" s="3" t="s">
        <v>1</v>
      </c>
      <c r="C1" s="8" t="s">
        <v>6</v>
      </c>
      <c r="D1" s="4" t="s">
        <v>41</v>
      </c>
      <c r="E1" s="4" t="s">
        <v>42</v>
      </c>
      <c r="F1" s="4" t="s">
        <v>14</v>
      </c>
      <c r="G1" s="4" t="s">
        <v>4</v>
      </c>
      <c r="H1" s="4" t="s">
        <v>2</v>
      </c>
      <c r="I1" s="8" t="s">
        <v>3</v>
      </c>
    </row>
    <row r="2" spans="1:9" x14ac:dyDescent="0.25">
      <c r="A2" s="5">
        <v>1</v>
      </c>
      <c r="B2" s="1" t="s">
        <v>144</v>
      </c>
      <c r="C2" s="9" t="s">
        <v>125</v>
      </c>
      <c r="D2" s="5">
        <f>E2+6.2</f>
        <v>19.100000000000001</v>
      </c>
      <c r="E2" s="5">
        <v>12.9</v>
      </c>
      <c r="F2" s="5">
        <v>12.9</v>
      </c>
      <c r="G2" s="5" t="s">
        <v>16</v>
      </c>
      <c r="H2" s="6">
        <v>10.5</v>
      </c>
      <c r="I2" s="21" t="s">
        <v>8</v>
      </c>
    </row>
    <row r="3" spans="1:9" x14ac:dyDescent="0.25">
      <c r="A3" s="5">
        <v>2</v>
      </c>
      <c r="B3" s="1" t="s">
        <v>63</v>
      </c>
      <c r="C3" s="9" t="s">
        <v>143</v>
      </c>
      <c r="D3" s="5">
        <f>E3+2.4</f>
        <v>14.8</v>
      </c>
      <c r="E3" s="5">
        <f t="shared" ref="E3:E9" si="0">F3-F2</f>
        <v>12.4</v>
      </c>
      <c r="F3" s="5">
        <v>25.3</v>
      </c>
      <c r="G3" s="5" t="s">
        <v>7</v>
      </c>
      <c r="H3" s="6">
        <v>5</v>
      </c>
      <c r="I3" s="9" t="s">
        <v>9</v>
      </c>
    </row>
    <row r="4" spans="1:9" s="20" customFormat="1" x14ac:dyDescent="0.25">
      <c r="A4" s="19">
        <v>3</v>
      </c>
      <c r="B4" s="20" t="s">
        <v>145</v>
      </c>
      <c r="C4" s="21"/>
      <c r="D4" s="19">
        <f>E4+2.4</f>
        <v>22.7</v>
      </c>
      <c r="E4" s="19">
        <f t="shared" ref="E4:E13" si="1">F4-F3</f>
        <v>20.3</v>
      </c>
      <c r="F4" s="19">
        <v>45.6</v>
      </c>
      <c r="G4" s="19" t="s">
        <v>5</v>
      </c>
      <c r="H4" s="22">
        <v>10.5</v>
      </c>
      <c r="I4" s="21" t="s">
        <v>8</v>
      </c>
    </row>
    <row r="5" spans="1:9" x14ac:dyDescent="0.25">
      <c r="A5" s="5">
        <v>4</v>
      </c>
      <c r="B5" s="1" t="s">
        <v>20</v>
      </c>
      <c r="D5" s="5">
        <f>E5</f>
        <v>20.399999999999999</v>
      </c>
      <c r="E5" s="5">
        <f t="shared" si="1"/>
        <v>20.399999999999999</v>
      </c>
      <c r="F5" s="5">
        <v>66</v>
      </c>
      <c r="G5" s="5" t="s">
        <v>71</v>
      </c>
      <c r="H5" s="5" t="s">
        <v>10</v>
      </c>
      <c r="I5" s="9" t="s">
        <v>9</v>
      </c>
    </row>
    <row r="6" spans="1:9" x14ac:dyDescent="0.25">
      <c r="A6" s="5">
        <v>5</v>
      </c>
      <c r="B6" s="1" t="s">
        <v>84</v>
      </c>
      <c r="C6" s="9" t="s">
        <v>188</v>
      </c>
      <c r="D6" s="5">
        <f t="shared" ref="D6:D60" si="2">E6</f>
        <v>14.400000000000006</v>
      </c>
      <c r="E6" s="5">
        <f t="shared" si="0"/>
        <v>14.400000000000006</v>
      </c>
      <c r="F6" s="5">
        <v>80.400000000000006</v>
      </c>
      <c r="G6" s="5" t="s">
        <v>71</v>
      </c>
      <c r="H6" s="5" t="s">
        <v>10</v>
      </c>
      <c r="I6" s="9" t="s">
        <v>9</v>
      </c>
    </row>
    <row r="7" spans="1:9" x14ac:dyDescent="0.25">
      <c r="A7" s="5">
        <v>6</v>
      </c>
      <c r="B7" s="1" t="s">
        <v>126</v>
      </c>
      <c r="C7" s="9" t="s">
        <v>11</v>
      </c>
      <c r="D7" s="5">
        <f t="shared" si="2"/>
        <v>24.599999999999994</v>
      </c>
      <c r="E7" s="5">
        <f t="shared" si="1"/>
        <v>24.599999999999994</v>
      </c>
      <c r="F7" s="5">
        <v>105</v>
      </c>
      <c r="G7" s="5" t="s">
        <v>71</v>
      </c>
      <c r="H7" s="5" t="s">
        <v>10</v>
      </c>
      <c r="I7" s="9" t="s">
        <v>9</v>
      </c>
    </row>
    <row r="8" spans="1:9" x14ac:dyDescent="0.25">
      <c r="A8" s="19">
        <v>7</v>
      </c>
      <c r="B8" s="1" t="s">
        <v>127</v>
      </c>
      <c r="C8" s="9" t="s">
        <v>11</v>
      </c>
      <c r="D8" s="5">
        <f t="shared" si="2"/>
        <v>28.900000000000006</v>
      </c>
      <c r="E8" s="5">
        <f t="shared" si="1"/>
        <v>28.900000000000006</v>
      </c>
      <c r="F8" s="5">
        <v>133.9</v>
      </c>
      <c r="G8" s="5" t="s">
        <v>71</v>
      </c>
      <c r="H8" s="5" t="s">
        <v>10</v>
      </c>
      <c r="I8" s="9" t="s">
        <v>9</v>
      </c>
    </row>
    <row r="9" spans="1:9" x14ac:dyDescent="0.25">
      <c r="A9" s="5">
        <v>8</v>
      </c>
      <c r="B9" s="1" t="s">
        <v>92</v>
      </c>
      <c r="C9" s="9" t="s">
        <v>80</v>
      </c>
      <c r="D9" s="5">
        <f t="shared" si="2"/>
        <v>10.699999999999989</v>
      </c>
      <c r="E9" s="5">
        <f t="shared" si="0"/>
        <v>10.699999999999989</v>
      </c>
      <c r="F9" s="5">
        <v>144.6</v>
      </c>
      <c r="G9" s="5" t="s">
        <v>5</v>
      </c>
      <c r="H9" s="5" t="s">
        <v>12</v>
      </c>
      <c r="I9" s="9" t="s">
        <v>51</v>
      </c>
    </row>
    <row r="10" spans="1:9" x14ac:dyDescent="0.25">
      <c r="A10" s="5">
        <v>9</v>
      </c>
      <c r="B10" s="1" t="s">
        <v>146</v>
      </c>
      <c r="C10" s="9" t="s">
        <v>149</v>
      </c>
      <c r="D10" s="5">
        <f t="shared" si="2"/>
        <v>5.4000000000000057</v>
      </c>
      <c r="E10" s="5">
        <f t="shared" si="1"/>
        <v>5.4000000000000057</v>
      </c>
      <c r="F10" s="5">
        <v>150</v>
      </c>
      <c r="G10" s="5" t="s">
        <v>7</v>
      </c>
      <c r="H10" s="5" t="s">
        <v>174</v>
      </c>
      <c r="I10" s="9" t="s">
        <v>9</v>
      </c>
    </row>
    <row r="11" spans="1:9" x14ac:dyDescent="0.25">
      <c r="A11" s="5">
        <v>10</v>
      </c>
      <c r="B11" s="1" t="s">
        <v>112</v>
      </c>
      <c r="D11" s="5">
        <v>20.2</v>
      </c>
      <c r="E11" s="5">
        <f t="shared" si="1"/>
        <v>20.199999999999989</v>
      </c>
      <c r="F11" s="5">
        <v>170.2</v>
      </c>
      <c r="G11" s="5" t="s">
        <v>5</v>
      </c>
      <c r="H11" s="5" t="s">
        <v>174</v>
      </c>
      <c r="I11" s="9" t="s">
        <v>9</v>
      </c>
    </row>
    <row r="12" spans="1:9" x14ac:dyDescent="0.25">
      <c r="A12" s="19">
        <v>11</v>
      </c>
      <c r="B12" s="1" t="s">
        <v>128</v>
      </c>
      <c r="D12" s="5">
        <v>16.5</v>
      </c>
      <c r="E12" s="5">
        <f t="shared" si="1"/>
        <v>16.5</v>
      </c>
      <c r="F12" s="5">
        <v>186.7</v>
      </c>
      <c r="G12" s="5" t="s">
        <v>7</v>
      </c>
      <c r="H12" s="5" t="s">
        <v>174</v>
      </c>
      <c r="I12" s="9" t="s">
        <v>9</v>
      </c>
    </row>
    <row r="13" spans="1:9" x14ac:dyDescent="0.25">
      <c r="A13" s="5">
        <v>12</v>
      </c>
      <c r="B13" s="1" t="s">
        <v>15</v>
      </c>
      <c r="D13" s="5">
        <v>17.5</v>
      </c>
      <c r="E13" s="5">
        <f t="shared" si="1"/>
        <v>22</v>
      </c>
      <c r="F13" s="5">
        <v>208.7</v>
      </c>
      <c r="G13" s="5" t="s">
        <v>7</v>
      </c>
      <c r="H13" s="5" t="s">
        <v>174</v>
      </c>
      <c r="I13" s="9" t="s">
        <v>9</v>
      </c>
    </row>
    <row r="14" spans="1:9" x14ac:dyDescent="0.25">
      <c r="A14" s="5">
        <v>13</v>
      </c>
      <c r="B14" s="1" t="s">
        <v>19</v>
      </c>
      <c r="C14" s="9" t="s">
        <v>189</v>
      </c>
      <c r="D14" s="5">
        <f t="shared" ref="D14" si="3">E14</f>
        <v>22.5</v>
      </c>
      <c r="E14" s="5">
        <f t="shared" ref="E14" si="4">F14-F13</f>
        <v>22.5</v>
      </c>
      <c r="F14" s="5">
        <v>231.2</v>
      </c>
      <c r="G14" s="5" t="s">
        <v>7</v>
      </c>
      <c r="H14" s="5" t="s">
        <v>10</v>
      </c>
      <c r="I14" s="9" t="s">
        <v>9</v>
      </c>
    </row>
    <row r="15" spans="1:9" x14ac:dyDescent="0.25">
      <c r="A15" s="5">
        <v>14</v>
      </c>
      <c r="B15" s="1" t="s">
        <v>47</v>
      </c>
      <c r="D15" s="5">
        <f t="shared" si="2"/>
        <v>19</v>
      </c>
      <c r="E15" s="5">
        <f t="shared" ref="E15:E65" si="5">F15-F14</f>
        <v>19</v>
      </c>
      <c r="F15" s="5">
        <v>250.2</v>
      </c>
      <c r="G15" s="5" t="s">
        <v>7</v>
      </c>
      <c r="H15" s="5" t="s">
        <v>10</v>
      </c>
      <c r="I15" s="9" t="s">
        <v>9</v>
      </c>
    </row>
    <row r="16" spans="1:9" x14ac:dyDescent="0.25">
      <c r="A16" s="19">
        <v>15</v>
      </c>
      <c r="B16" s="1" t="s">
        <v>119</v>
      </c>
      <c r="D16" s="5">
        <f t="shared" si="2"/>
        <v>19.100000000000023</v>
      </c>
      <c r="E16" s="5">
        <f t="shared" si="5"/>
        <v>19.100000000000023</v>
      </c>
      <c r="F16" s="5">
        <v>269.3</v>
      </c>
      <c r="G16" s="5" t="s">
        <v>7</v>
      </c>
      <c r="H16" s="5" t="s">
        <v>10</v>
      </c>
      <c r="I16" s="9" t="s">
        <v>9</v>
      </c>
    </row>
    <row r="17" spans="1:9" x14ac:dyDescent="0.25">
      <c r="A17" s="5">
        <v>16</v>
      </c>
      <c r="B17" s="1" t="s">
        <v>129</v>
      </c>
      <c r="D17" s="5">
        <f t="shared" si="2"/>
        <v>14.800000000000011</v>
      </c>
      <c r="E17" s="5">
        <f t="shared" si="5"/>
        <v>14.800000000000011</v>
      </c>
      <c r="F17" s="5">
        <v>284.10000000000002</v>
      </c>
      <c r="G17" s="5" t="s">
        <v>7</v>
      </c>
      <c r="H17" s="5" t="s">
        <v>10</v>
      </c>
      <c r="I17" s="9" t="s">
        <v>9</v>
      </c>
    </row>
    <row r="18" spans="1:9" x14ac:dyDescent="0.25">
      <c r="A18" s="5">
        <v>17</v>
      </c>
      <c r="B18" s="1" t="s">
        <v>130</v>
      </c>
      <c r="C18" s="9" t="s">
        <v>148</v>
      </c>
      <c r="D18" s="5">
        <f t="shared" si="2"/>
        <v>21.299999999999955</v>
      </c>
      <c r="E18" s="5">
        <f t="shared" si="5"/>
        <v>21.299999999999955</v>
      </c>
      <c r="F18" s="5">
        <v>305.39999999999998</v>
      </c>
      <c r="G18" s="5" t="s">
        <v>7</v>
      </c>
      <c r="H18" s="5" t="s">
        <v>10</v>
      </c>
      <c r="I18" s="9" t="s">
        <v>9</v>
      </c>
    </row>
    <row r="19" spans="1:9" x14ac:dyDescent="0.25">
      <c r="A19" s="5">
        <v>18</v>
      </c>
      <c r="B19" s="1" t="s">
        <v>50</v>
      </c>
      <c r="C19" s="9" t="s">
        <v>13</v>
      </c>
      <c r="D19" s="5">
        <f t="shared" si="2"/>
        <v>23</v>
      </c>
      <c r="E19" s="5">
        <f t="shared" si="5"/>
        <v>23</v>
      </c>
      <c r="F19" s="5">
        <v>328.4</v>
      </c>
      <c r="G19" s="5" t="s">
        <v>5</v>
      </c>
      <c r="H19" s="10">
        <v>5</v>
      </c>
      <c r="I19" s="9" t="s">
        <v>9</v>
      </c>
    </row>
    <row r="20" spans="1:9" x14ac:dyDescent="0.25">
      <c r="A20" s="19">
        <v>19</v>
      </c>
      <c r="B20" s="1" t="s">
        <v>150</v>
      </c>
      <c r="C20" s="9" t="s">
        <v>170</v>
      </c>
      <c r="D20" s="5">
        <f>E20</f>
        <v>10</v>
      </c>
      <c r="E20" s="5">
        <f t="shared" si="5"/>
        <v>10</v>
      </c>
      <c r="F20" s="5">
        <v>338.4</v>
      </c>
      <c r="G20" s="5" t="s">
        <v>16</v>
      </c>
      <c r="H20" s="10">
        <v>31</v>
      </c>
      <c r="I20" s="9" t="s">
        <v>151</v>
      </c>
    </row>
    <row r="21" spans="1:9" x14ac:dyDescent="0.25">
      <c r="A21" s="5">
        <v>20</v>
      </c>
      <c r="B21" s="1" t="s">
        <v>150</v>
      </c>
      <c r="C21" s="9" t="s">
        <v>0</v>
      </c>
      <c r="D21" s="5">
        <f t="shared" si="2"/>
        <v>0</v>
      </c>
      <c r="E21" s="5">
        <f t="shared" si="5"/>
        <v>0</v>
      </c>
      <c r="F21" s="5">
        <v>338.4</v>
      </c>
      <c r="G21" s="5" t="s">
        <v>16</v>
      </c>
      <c r="H21" s="10">
        <v>31</v>
      </c>
      <c r="I21" s="9" t="s">
        <v>151</v>
      </c>
    </row>
    <row r="22" spans="1:9" x14ac:dyDescent="0.25">
      <c r="A22" s="5">
        <v>21</v>
      </c>
      <c r="B22" s="1" t="s">
        <v>18</v>
      </c>
      <c r="D22" s="5">
        <f>E22</f>
        <v>18.600000000000023</v>
      </c>
      <c r="E22" s="5">
        <f t="shared" si="5"/>
        <v>18.600000000000023</v>
      </c>
      <c r="F22" s="5">
        <v>357</v>
      </c>
      <c r="G22" s="5" t="s">
        <v>16</v>
      </c>
      <c r="H22" s="10">
        <v>12</v>
      </c>
      <c r="I22" s="9" t="s">
        <v>17</v>
      </c>
    </row>
    <row r="23" spans="1:9" x14ac:dyDescent="0.25">
      <c r="A23" s="5">
        <v>22</v>
      </c>
      <c r="B23" s="1" t="s">
        <v>141</v>
      </c>
      <c r="D23" s="5">
        <f t="shared" si="2"/>
        <v>20.600000000000023</v>
      </c>
      <c r="E23" s="5">
        <f t="shared" si="5"/>
        <v>20.600000000000023</v>
      </c>
      <c r="F23" s="5">
        <v>377.6</v>
      </c>
      <c r="G23" s="5" t="s">
        <v>7</v>
      </c>
      <c r="H23" s="6">
        <v>10.5</v>
      </c>
      <c r="I23" s="9" t="s">
        <v>8</v>
      </c>
    </row>
    <row r="24" spans="1:9" x14ac:dyDescent="0.25">
      <c r="A24" s="19">
        <v>23</v>
      </c>
      <c r="B24" s="1" t="s">
        <v>22</v>
      </c>
      <c r="D24" s="5">
        <f t="shared" ref="D24" si="6">E24</f>
        <v>19.299999999999955</v>
      </c>
      <c r="E24" s="5">
        <f t="shared" ref="E24" si="7">F24-F23</f>
        <v>19.299999999999955</v>
      </c>
      <c r="F24" s="5">
        <v>396.9</v>
      </c>
      <c r="G24" s="5" t="s">
        <v>5</v>
      </c>
      <c r="H24" s="6">
        <v>10.5</v>
      </c>
      <c r="I24" s="9" t="s">
        <v>8</v>
      </c>
    </row>
    <row r="25" spans="1:9" x14ac:dyDescent="0.25">
      <c r="A25" s="5">
        <v>24</v>
      </c>
      <c r="B25" s="1" t="s">
        <v>131</v>
      </c>
      <c r="C25" s="9" t="s">
        <v>198</v>
      </c>
      <c r="D25" s="5">
        <f>E25+0.5</f>
        <v>25.800000000000011</v>
      </c>
      <c r="E25" s="5">
        <f t="shared" si="5"/>
        <v>25.300000000000011</v>
      </c>
      <c r="F25" s="5">
        <v>422.2</v>
      </c>
      <c r="G25" s="5" t="s">
        <v>7</v>
      </c>
      <c r="H25" s="10" t="s">
        <v>10</v>
      </c>
      <c r="I25" s="9" t="s">
        <v>9</v>
      </c>
    </row>
    <row r="26" spans="1:9" x14ac:dyDescent="0.25">
      <c r="A26" s="5">
        <v>25</v>
      </c>
      <c r="B26" s="14" t="s">
        <v>107</v>
      </c>
      <c r="C26" s="18" t="s">
        <v>147</v>
      </c>
      <c r="D26" s="5">
        <f>E26+2</f>
        <v>20.199999999999989</v>
      </c>
      <c r="E26" s="5">
        <f t="shared" ref="E26" si="8">F26-F25</f>
        <v>18.199999999999989</v>
      </c>
      <c r="F26" s="5">
        <v>440.4</v>
      </c>
      <c r="G26" s="5" t="s">
        <v>5</v>
      </c>
      <c r="H26" s="6">
        <v>10.5</v>
      </c>
      <c r="I26" s="9" t="s">
        <v>8</v>
      </c>
    </row>
    <row r="27" spans="1:9" x14ac:dyDescent="0.25">
      <c r="A27" s="5">
        <v>26</v>
      </c>
      <c r="B27" s="1" t="s">
        <v>23</v>
      </c>
      <c r="D27" s="5">
        <f>E27+2</f>
        <v>17.400000000000034</v>
      </c>
      <c r="E27" s="5">
        <f t="shared" si="5"/>
        <v>15.400000000000034</v>
      </c>
      <c r="F27" s="5">
        <v>455.8</v>
      </c>
      <c r="G27" s="5" t="s">
        <v>16</v>
      </c>
      <c r="H27" s="6">
        <v>10.5</v>
      </c>
      <c r="I27" s="9" t="s">
        <v>8</v>
      </c>
    </row>
    <row r="28" spans="1:9" s="20" customFormat="1" x14ac:dyDescent="0.25">
      <c r="A28" s="19">
        <v>27</v>
      </c>
      <c r="B28" s="20" t="s">
        <v>24</v>
      </c>
      <c r="C28" s="21"/>
      <c r="D28" s="19">
        <f t="shared" si="2"/>
        <v>20.800000000000011</v>
      </c>
      <c r="E28" s="19">
        <f t="shared" si="5"/>
        <v>20.800000000000011</v>
      </c>
      <c r="F28" s="19">
        <v>476.6</v>
      </c>
      <c r="G28" s="19" t="s">
        <v>76</v>
      </c>
      <c r="H28" s="22">
        <v>10.5</v>
      </c>
      <c r="I28" s="21" t="s">
        <v>8</v>
      </c>
    </row>
    <row r="29" spans="1:9" x14ac:dyDescent="0.25">
      <c r="A29" s="5">
        <v>28</v>
      </c>
      <c r="B29" s="1" t="s">
        <v>25</v>
      </c>
      <c r="C29" s="9" t="s">
        <v>98</v>
      </c>
      <c r="D29" s="5">
        <f>E29+0.2</f>
        <v>19.2</v>
      </c>
      <c r="E29" s="5">
        <f t="shared" si="5"/>
        <v>19</v>
      </c>
      <c r="F29" s="5">
        <v>495.6</v>
      </c>
      <c r="G29" s="5" t="s">
        <v>7</v>
      </c>
      <c r="H29" s="5" t="s">
        <v>10</v>
      </c>
      <c r="I29" s="9" t="s">
        <v>9</v>
      </c>
    </row>
    <row r="30" spans="1:9" x14ac:dyDescent="0.25">
      <c r="A30" s="5">
        <v>29</v>
      </c>
      <c r="B30" s="1" t="s">
        <v>81</v>
      </c>
      <c r="D30" s="5">
        <f>E30+0.2</f>
        <v>21.999999999999954</v>
      </c>
      <c r="E30" s="5">
        <f t="shared" si="5"/>
        <v>21.799999999999955</v>
      </c>
      <c r="F30" s="5">
        <v>517.4</v>
      </c>
      <c r="G30" s="5" t="s">
        <v>7</v>
      </c>
      <c r="H30" s="6">
        <v>10.5</v>
      </c>
      <c r="I30" s="9" t="s">
        <v>8</v>
      </c>
    </row>
    <row r="31" spans="1:9" x14ac:dyDescent="0.25">
      <c r="A31" s="5">
        <v>30</v>
      </c>
      <c r="B31" s="1" t="s">
        <v>152</v>
      </c>
      <c r="C31" s="9" t="s">
        <v>153</v>
      </c>
      <c r="D31" s="5">
        <f t="shared" si="2"/>
        <v>22.899999999999977</v>
      </c>
      <c r="E31" s="5">
        <f t="shared" si="5"/>
        <v>22.899999999999977</v>
      </c>
      <c r="F31" s="5">
        <v>540.29999999999995</v>
      </c>
      <c r="G31" s="5" t="s">
        <v>16</v>
      </c>
      <c r="H31" s="5" t="s">
        <v>12</v>
      </c>
      <c r="I31" s="9" t="s">
        <v>51</v>
      </c>
    </row>
    <row r="32" spans="1:9" x14ac:dyDescent="0.25">
      <c r="A32" s="19">
        <v>31</v>
      </c>
      <c r="B32" s="1" t="s">
        <v>132</v>
      </c>
      <c r="C32" s="9" t="s">
        <v>0</v>
      </c>
      <c r="D32" s="5">
        <f t="shared" si="2"/>
        <v>0</v>
      </c>
      <c r="E32" s="5">
        <f t="shared" si="5"/>
        <v>0</v>
      </c>
      <c r="F32" s="5">
        <v>540.29999999999995</v>
      </c>
      <c r="G32" s="5" t="s">
        <v>71</v>
      </c>
      <c r="H32" s="6">
        <v>10.5</v>
      </c>
      <c r="I32" s="9" t="s">
        <v>108</v>
      </c>
    </row>
    <row r="33" spans="1:9" x14ac:dyDescent="0.25">
      <c r="A33" s="5">
        <v>32</v>
      </c>
      <c r="B33" s="1" t="s">
        <v>85</v>
      </c>
      <c r="C33" s="9" t="s">
        <v>26</v>
      </c>
      <c r="D33" s="5">
        <f t="shared" si="2"/>
        <v>22.800000000000068</v>
      </c>
      <c r="E33" s="5">
        <f t="shared" si="5"/>
        <v>22.800000000000068</v>
      </c>
      <c r="F33" s="5">
        <v>563.1</v>
      </c>
      <c r="G33" s="5" t="s">
        <v>71</v>
      </c>
      <c r="H33" s="6">
        <v>10.5</v>
      </c>
      <c r="I33" s="9" t="s">
        <v>108</v>
      </c>
    </row>
    <row r="34" spans="1:9" x14ac:dyDescent="0.25">
      <c r="A34" s="5">
        <v>33</v>
      </c>
      <c r="B34" s="1" t="s">
        <v>27</v>
      </c>
      <c r="C34" s="15" t="s">
        <v>133</v>
      </c>
      <c r="D34" s="5">
        <f t="shared" si="2"/>
        <v>18</v>
      </c>
      <c r="E34" s="5">
        <f t="shared" si="5"/>
        <v>18</v>
      </c>
      <c r="F34" s="5">
        <v>581.1</v>
      </c>
      <c r="G34" s="5" t="s">
        <v>71</v>
      </c>
      <c r="H34" s="5" t="s">
        <v>10</v>
      </c>
      <c r="I34" s="9" t="s">
        <v>9</v>
      </c>
    </row>
    <row r="35" spans="1:9" x14ac:dyDescent="0.25">
      <c r="A35" s="5">
        <v>34</v>
      </c>
      <c r="B35" s="1" t="s">
        <v>78</v>
      </c>
      <c r="C35" s="9" t="s">
        <v>134</v>
      </c>
      <c r="D35" s="5">
        <f t="shared" si="2"/>
        <v>23.100000000000023</v>
      </c>
      <c r="E35" s="5">
        <f t="shared" si="5"/>
        <v>23.100000000000023</v>
      </c>
      <c r="F35" s="5">
        <v>604.20000000000005</v>
      </c>
      <c r="G35" s="5" t="s">
        <v>7</v>
      </c>
      <c r="H35" s="5" t="s">
        <v>10</v>
      </c>
      <c r="I35" s="9" t="s">
        <v>9</v>
      </c>
    </row>
    <row r="36" spans="1:9" x14ac:dyDescent="0.25">
      <c r="A36" s="19">
        <v>35</v>
      </c>
      <c r="B36" s="1" t="s">
        <v>154</v>
      </c>
      <c r="D36" s="5">
        <f t="shared" si="2"/>
        <v>19.099999999999909</v>
      </c>
      <c r="E36" s="5">
        <f t="shared" si="5"/>
        <v>19.099999999999909</v>
      </c>
      <c r="F36" s="5">
        <v>623.29999999999995</v>
      </c>
      <c r="G36" s="5" t="s">
        <v>71</v>
      </c>
      <c r="H36" s="6">
        <v>10.5</v>
      </c>
      <c r="I36" s="9" t="s">
        <v>108</v>
      </c>
    </row>
    <row r="37" spans="1:9" x14ac:dyDescent="0.25">
      <c r="A37" s="5">
        <v>36</v>
      </c>
      <c r="B37" s="1" t="s">
        <v>97</v>
      </c>
      <c r="D37" s="5">
        <f>E37+1.5</f>
        <v>24.300000000000068</v>
      </c>
      <c r="E37" s="5">
        <f t="shared" si="5"/>
        <v>22.800000000000068</v>
      </c>
      <c r="F37" s="5">
        <v>646.1</v>
      </c>
      <c r="G37" s="5" t="s">
        <v>16</v>
      </c>
      <c r="H37" s="5" t="s">
        <v>12</v>
      </c>
      <c r="I37" s="9" t="s">
        <v>51</v>
      </c>
    </row>
    <row r="38" spans="1:9" x14ac:dyDescent="0.25">
      <c r="A38" s="5">
        <v>36</v>
      </c>
      <c r="B38" s="1" t="s">
        <v>135</v>
      </c>
      <c r="C38" s="9" t="s">
        <v>136</v>
      </c>
      <c r="D38" s="5">
        <v>0</v>
      </c>
      <c r="E38" s="5">
        <f t="shared" si="5"/>
        <v>0</v>
      </c>
      <c r="F38" s="5">
        <v>646.1</v>
      </c>
      <c r="G38" s="5" t="s">
        <v>16</v>
      </c>
      <c r="H38" s="5" t="s">
        <v>12</v>
      </c>
      <c r="I38" s="9" t="s">
        <v>51</v>
      </c>
    </row>
    <row r="39" spans="1:9" x14ac:dyDescent="0.25">
      <c r="A39" s="5">
        <v>37</v>
      </c>
      <c r="B39" s="1" t="s">
        <v>137</v>
      </c>
      <c r="D39" s="5">
        <f>E39+1.5</f>
        <v>18.899999999999977</v>
      </c>
      <c r="E39" s="5">
        <f t="shared" si="5"/>
        <v>17.399999999999977</v>
      </c>
      <c r="F39" s="16">
        <v>663.5</v>
      </c>
      <c r="G39" s="5" t="s">
        <v>71</v>
      </c>
      <c r="H39" s="6" t="s">
        <v>174</v>
      </c>
      <c r="I39" s="9" t="s">
        <v>9</v>
      </c>
    </row>
    <row r="40" spans="1:9" x14ac:dyDescent="0.25">
      <c r="A40" s="5">
        <v>38</v>
      </c>
      <c r="B40" s="1" t="s">
        <v>29</v>
      </c>
      <c r="C40" s="9" t="s">
        <v>28</v>
      </c>
      <c r="D40" s="5">
        <f t="shared" si="2"/>
        <v>13.399999999999977</v>
      </c>
      <c r="E40" s="5">
        <f t="shared" si="5"/>
        <v>13.399999999999977</v>
      </c>
      <c r="F40" s="5">
        <v>676.9</v>
      </c>
      <c r="G40" s="5" t="s">
        <v>5</v>
      </c>
      <c r="H40" s="5" t="s">
        <v>174</v>
      </c>
      <c r="I40" s="9" t="s">
        <v>9</v>
      </c>
    </row>
    <row r="41" spans="1:9" x14ac:dyDescent="0.25">
      <c r="A41" s="19">
        <v>39</v>
      </c>
      <c r="B41" s="1" t="s">
        <v>56</v>
      </c>
      <c r="C41" s="9" t="s">
        <v>55</v>
      </c>
      <c r="D41" s="5">
        <f t="shared" si="2"/>
        <v>16.200000000000045</v>
      </c>
      <c r="E41" s="5">
        <f t="shared" si="5"/>
        <v>16.200000000000045</v>
      </c>
      <c r="F41" s="5">
        <v>693.1</v>
      </c>
      <c r="G41" s="5" t="s">
        <v>71</v>
      </c>
      <c r="H41" s="5" t="s">
        <v>10</v>
      </c>
      <c r="I41" s="9" t="s">
        <v>9</v>
      </c>
    </row>
    <row r="42" spans="1:9" s="20" customFormat="1" x14ac:dyDescent="0.25">
      <c r="A42" s="19">
        <v>40</v>
      </c>
      <c r="B42" s="20" t="s">
        <v>121</v>
      </c>
      <c r="C42" s="21" t="s">
        <v>155</v>
      </c>
      <c r="D42" s="19">
        <f>E42+2</f>
        <v>16.600000000000023</v>
      </c>
      <c r="E42" s="19">
        <f t="shared" si="5"/>
        <v>14.600000000000023</v>
      </c>
      <c r="F42" s="19">
        <v>707.7</v>
      </c>
      <c r="G42" s="19" t="s">
        <v>7</v>
      </c>
      <c r="H42" s="22">
        <v>10.5</v>
      </c>
      <c r="I42" s="9" t="s">
        <v>108</v>
      </c>
    </row>
    <row r="43" spans="1:9" x14ac:dyDescent="0.25">
      <c r="A43" s="5">
        <v>41</v>
      </c>
      <c r="B43" s="1" t="s">
        <v>138</v>
      </c>
      <c r="D43" s="5">
        <f>E43+2</f>
        <v>21.199999999999932</v>
      </c>
      <c r="E43" s="5">
        <f>F43-F42</f>
        <v>19.199999999999932</v>
      </c>
      <c r="F43" s="5">
        <v>726.9</v>
      </c>
      <c r="G43" s="5" t="s">
        <v>7</v>
      </c>
      <c r="H43" s="6">
        <v>10.5</v>
      </c>
      <c r="I43" s="9" t="s">
        <v>108</v>
      </c>
    </row>
    <row r="44" spans="1:9" x14ac:dyDescent="0.25">
      <c r="A44" s="5">
        <v>42</v>
      </c>
      <c r="B44" s="1" t="s">
        <v>33</v>
      </c>
      <c r="D44" s="5">
        <f t="shared" si="2"/>
        <v>17.399999999999977</v>
      </c>
      <c r="E44" s="5">
        <f t="shared" si="5"/>
        <v>17.399999999999977</v>
      </c>
      <c r="F44" s="5">
        <v>744.3</v>
      </c>
      <c r="G44" s="5" t="s">
        <v>163</v>
      </c>
      <c r="H44" s="6">
        <v>10.5</v>
      </c>
      <c r="I44" s="9" t="s">
        <v>164</v>
      </c>
    </row>
    <row r="45" spans="1:9" x14ac:dyDescent="0.25">
      <c r="A45" s="19">
        <v>43</v>
      </c>
      <c r="B45" s="1" t="s">
        <v>32</v>
      </c>
      <c r="D45" s="5">
        <f t="shared" si="2"/>
        <v>18.400000000000091</v>
      </c>
      <c r="E45" s="5">
        <f t="shared" si="5"/>
        <v>18.400000000000091</v>
      </c>
      <c r="F45" s="5">
        <v>762.7</v>
      </c>
      <c r="G45" s="5" t="s">
        <v>163</v>
      </c>
      <c r="H45" s="6">
        <v>10.5</v>
      </c>
      <c r="I45" s="9" t="s">
        <v>164</v>
      </c>
    </row>
    <row r="46" spans="1:9" x14ac:dyDescent="0.25">
      <c r="A46" s="5">
        <v>44</v>
      </c>
      <c r="B46" s="1" t="s">
        <v>31</v>
      </c>
      <c r="D46" s="5">
        <f t="shared" si="2"/>
        <v>21</v>
      </c>
      <c r="E46" s="5">
        <f t="shared" si="5"/>
        <v>21</v>
      </c>
      <c r="F46" s="5">
        <v>783.7</v>
      </c>
      <c r="G46" s="5" t="s">
        <v>5</v>
      </c>
      <c r="H46" s="6">
        <v>10.5</v>
      </c>
      <c r="I46" s="9" t="s">
        <v>8</v>
      </c>
    </row>
    <row r="47" spans="1:9" s="20" customFormat="1" x14ac:dyDescent="0.25">
      <c r="A47" s="19">
        <v>45</v>
      </c>
      <c r="B47" s="20" t="s">
        <v>156</v>
      </c>
      <c r="C47" s="9" t="s">
        <v>157</v>
      </c>
      <c r="D47" s="19">
        <f>E47+3.5</f>
        <v>16.5</v>
      </c>
      <c r="E47" s="19">
        <f>F47-F46</f>
        <v>13</v>
      </c>
      <c r="F47" s="19">
        <v>796.7</v>
      </c>
      <c r="G47" s="19" t="s">
        <v>5</v>
      </c>
      <c r="H47" s="22">
        <v>10.5</v>
      </c>
      <c r="I47" s="21" t="s">
        <v>8</v>
      </c>
    </row>
    <row r="48" spans="1:9" s="20" customFormat="1" x14ac:dyDescent="0.25">
      <c r="A48" s="19">
        <v>46</v>
      </c>
      <c r="B48" s="20" t="s">
        <v>117</v>
      </c>
      <c r="C48" s="21"/>
      <c r="D48" s="19">
        <f>E48+3.5</f>
        <v>22</v>
      </c>
      <c r="E48" s="5">
        <f>F48-F47</f>
        <v>18.5</v>
      </c>
      <c r="F48" s="19">
        <v>815.2</v>
      </c>
      <c r="G48" s="19" t="s">
        <v>5</v>
      </c>
      <c r="H48" s="22">
        <v>10.5</v>
      </c>
      <c r="I48" s="21" t="s">
        <v>8</v>
      </c>
    </row>
    <row r="49" spans="1:9" x14ac:dyDescent="0.25">
      <c r="A49" s="5">
        <v>47</v>
      </c>
      <c r="B49" s="1" t="s">
        <v>93</v>
      </c>
      <c r="D49" s="19">
        <f>E49</f>
        <v>19.799999999999955</v>
      </c>
      <c r="E49" s="19">
        <f>F49-F48</f>
        <v>19.799999999999955</v>
      </c>
      <c r="F49" s="5">
        <v>835</v>
      </c>
      <c r="G49" s="5" t="s">
        <v>16</v>
      </c>
      <c r="H49" s="6" t="s">
        <v>12</v>
      </c>
      <c r="I49" s="9" t="s">
        <v>51</v>
      </c>
    </row>
    <row r="50" spans="1:9" x14ac:dyDescent="0.25">
      <c r="A50" s="19">
        <v>48</v>
      </c>
      <c r="B50" s="1" t="s">
        <v>83</v>
      </c>
      <c r="C50" s="9" t="s">
        <v>0</v>
      </c>
      <c r="D50" s="5">
        <f t="shared" si="2"/>
        <v>0</v>
      </c>
      <c r="E50" s="5">
        <f t="shared" si="5"/>
        <v>0</v>
      </c>
      <c r="F50" s="5">
        <v>835</v>
      </c>
      <c r="G50" s="5" t="s">
        <v>16</v>
      </c>
      <c r="H50" s="5" t="s">
        <v>12</v>
      </c>
      <c r="I50" s="9" t="s">
        <v>51</v>
      </c>
    </row>
    <row r="51" spans="1:9" x14ac:dyDescent="0.25">
      <c r="A51" s="19">
        <v>49</v>
      </c>
      <c r="B51" s="1" t="s">
        <v>169</v>
      </c>
      <c r="C51" s="9" t="s">
        <v>193</v>
      </c>
      <c r="D51" s="5">
        <f t="shared" si="2"/>
        <v>27.200000000000045</v>
      </c>
      <c r="E51" s="5">
        <f t="shared" si="5"/>
        <v>27.200000000000045</v>
      </c>
      <c r="F51" s="5">
        <v>862.2</v>
      </c>
      <c r="G51" s="5" t="s">
        <v>71</v>
      </c>
      <c r="H51" s="6">
        <v>10.5</v>
      </c>
      <c r="I51" s="9" t="s">
        <v>108</v>
      </c>
    </row>
    <row r="52" spans="1:9" x14ac:dyDescent="0.25">
      <c r="A52" s="5">
        <v>50</v>
      </c>
      <c r="B52" s="1" t="s">
        <v>82</v>
      </c>
      <c r="D52" s="5">
        <f>E52+0.2</f>
        <v>21.399999999999931</v>
      </c>
      <c r="E52" s="5">
        <f t="shared" si="5"/>
        <v>21.199999999999932</v>
      </c>
      <c r="F52" s="5">
        <v>883.4</v>
      </c>
      <c r="G52" s="5" t="s">
        <v>71</v>
      </c>
      <c r="H52" s="6">
        <v>10.5</v>
      </c>
      <c r="I52" s="9" t="s">
        <v>108</v>
      </c>
    </row>
    <row r="53" spans="1:9" x14ac:dyDescent="0.25">
      <c r="A53" s="19">
        <v>51</v>
      </c>
      <c r="B53" s="1" t="s">
        <v>139</v>
      </c>
      <c r="D53" s="5">
        <f>E53+0.2</f>
        <v>21.800000000000022</v>
      </c>
      <c r="E53" s="5">
        <f t="shared" si="5"/>
        <v>21.600000000000023</v>
      </c>
      <c r="F53" s="5">
        <v>905</v>
      </c>
      <c r="G53" s="5" t="s">
        <v>71</v>
      </c>
      <c r="H53" s="6" t="s">
        <v>10</v>
      </c>
      <c r="I53" s="9" t="s">
        <v>9</v>
      </c>
    </row>
    <row r="54" spans="1:9" x14ac:dyDescent="0.25">
      <c r="A54" s="19">
        <v>52</v>
      </c>
      <c r="B54" s="1" t="s">
        <v>105</v>
      </c>
      <c r="D54" s="5">
        <f t="shared" si="2"/>
        <v>18.5</v>
      </c>
      <c r="E54" s="5">
        <f t="shared" si="5"/>
        <v>18.5</v>
      </c>
      <c r="F54" s="5">
        <v>923.5</v>
      </c>
      <c r="G54" s="5" t="s">
        <v>71</v>
      </c>
      <c r="H54" s="5" t="s">
        <v>10</v>
      </c>
      <c r="I54" s="9" t="s">
        <v>9</v>
      </c>
    </row>
    <row r="55" spans="1:9" x14ac:dyDescent="0.25">
      <c r="A55" s="5">
        <v>53</v>
      </c>
      <c r="B55" s="1" t="s">
        <v>191</v>
      </c>
      <c r="C55" s="9" t="s">
        <v>192</v>
      </c>
      <c r="D55" s="5">
        <f>E55+3</f>
        <v>16.5</v>
      </c>
      <c r="E55" s="5">
        <f t="shared" si="5"/>
        <v>13.5</v>
      </c>
      <c r="F55" s="5">
        <v>937</v>
      </c>
      <c r="G55" s="5" t="s">
        <v>7</v>
      </c>
      <c r="H55" s="6">
        <v>10.5</v>
      </c>
      <c r="I55" s="9" t="s">
        <v>8</v>
      </c>
    </row>
    <row r="56" spans="1:9" x14ac:dyDescent="0.25">
      <c r="A56" s="19">
        <v>54</v>
      </c>
      <c r="B56" s="1" t="s">
        <v>86</v>
      </c>
      <c r="C56" s="9" t="s">
        <v>87</v>
      </c>
      <c r="D56" s="5">
        <f>E56+3</f>
        <v>23.700000000000045</v>
      </c>
      <c r="E56" s="5">
        <f t="shared" si="5"/>
        <v>20.700000000000045</v>
      </c>
      <c r="F56" s="5">
        <v>957.7</v>
      </c>
      <c r="G56" s="5" t="s">
        <v>7</v>
      </c>
      <c r="H56" s="6">
        <v>10.5</v>
      </c>
      <c r="I56" s="9" t="s">
        <v>8</v>
      </c>
    </row>
    <row r="57" spans="1:9" x14ac:dyDescent="0.25">
      <c r="A57" s="5">
        <v>55</v>
      </c>
      <c r="B57" s="1" t="s">
        <v>34</v>
      </c>
      <c r="D57" s="5">
        <f>E57</f>
        <v>24.599999999999909</v>
      </c>
      <c r="E57" s="5">
        <f t="shared" ref="E57" si="9">F57-F56</f>
        <v>24.599999999999909</v>
      </c>
      <c r="F57" s="5">
        <v>982.3</v>
      </c>
      <c r="G57" s="5" t="s">
        <v>71</v>
      </c>
      <c r="H57" s="5" t="s">
        <v>10</v>
      </c>
      <c r="I57" s="9" t="s">
        <v>9</v>
      </c>
    </row>
    <row r="58" spans="1:9" x14ac:dyDescent="0.25">
      <c r="A58" s="19">
        <v>56</v>
      </c>
      <c r="B58" s="1" t="s">
        <v>185</v>
      </c>
      <c r="C58" s="9" t="s">
        <v>195</v>
      </c>
      <c r="D58" s="5">
        <f t="shared" si="2"/>
        <v>15.200000000000045</v>
      </c>
      <c r="E58" s="5">
        <f t="shared" si="5"/>
        <v>15.200000000000045</v>
      </c>
      <c r="F58" s="5">
        <v>997.5</v>
      </c>
      <c r="G58" s="5" t="s">
        <v>71</v>
      </c>
      <c r="H58" s="5" t="s">
        <v>174</v>
      </c>
      <c r="I58" s="9" t="s">
        <v>9</v>
      </c>
    </row>
    <row r="59" spans="1:9" x14ac:dyDescent="0.25">
      <c r="A59" s="5">
        <v>57</v>
      </c>
      <c r="B59" s="1" t="s">
        <v>37</v>
      </c>
      <c r="C59" s="9" t="s">
        <v>194</v>
      </c>
      <c r="D59" s="5">
        <f t="shared" ref="D59" si="10">E59</f>
        <v>20.600000000000023</v>
      </c>
      <c r="E59" s="5">
        <f t="shared" ref="E59" si="11">F59-F58</f>
        <v>20.600000000000023</v>
      </c>
      <c r="F59" s="5">
        <v>1018.1</v>
      </c>
      <c r="G59" s="5" t="s">
        <v>71</v>
      </c>
      <c r="H59" s="5" t="s">
        <v>174</v>
      </c>
      <c r="I59" s="9" t="s">
        <v>9</v>
      </c>
    </row>
    <row r="60" spans="1:9" x14ac:dyDescent="0.25">
      <c r="A60" s="19">
        <v>58</v>
      </c>
      <c r="B60" s="1" t="s">
        <v>35</v>
      </c>
      <c r="D60" s="5">
        <f t="shared" si="2"/>
        <v>16.399999999999977</v>
      </c>
      <c r="E60" s="5">
        <f t="shared" si="5"/>
        <v>16.399999999999977</v>
      </c>
      <c r="F60" s="5">
        <v>1034.5</v>
      </c>
      <c r="G60" s="5" t="s">
        <v>71</v>
      </c>
      <c r="H60" s="5" t="s">
        <v>10</v>
      </c>
      <c r="I60" s="9" t="s">
        <v>9</v>
      </c>
    </row>
    <row r="61" spans="1:9" x14ac:dyDescent="0.25">
      <c r="A61" s="5">
        <v>59</v>
      </c>
      <c r="B61" s="1" t="s">
        <v>186</v>
      </c>
      <c r="D61" s="5">
        <f t="shared" ref="D61:D64" si="12">E61</f>
        <v>19.200000000000045</v>
      </c>
      <c r="E61" s="5">
        <f t="shared" si="5"/>
        <v>19.200000000000045</v>
      </c>
      <c r="F61" s="5">
        <v>1053.7</v>
      </c>
      <c r="G61" s="5" t="s">
        <v>71</v>
      </c>
      <c r="H61" s="5" t="s">
        <v>174</v>
      </c>
      <c r="I61" s="9" t="s">
        <v>9</v>
      </c>
    </row>
    <row r="62" spans="1:9" x14ac:dyDescent="0.25">
      <c r="A62" s="19">
        <v>60</v>
      </c>
      <c r="B62" s="1" t="s">
        <v>38</v>
      </c>
      <c r="D62" s="5">
        <f t="shared" si="12"/>
        <v>18.299999999999955</v>
      </c>
      <c r="E62" s="5">
        <f t="shared" si="5"/>
        <v>18.299999999999955</v>
      </c>
      <c r="F62" s="5">
        <v>1072</v>
      </c>
      <c r="G62" s="5" t="s">
        <v>71</v>
      </c>
      <c r="H62" s="5" t="s">
        <v>10</v>
      </c>
      <c r="I62" s="9" t="s">
        <v>9</v>
      </c>
    </row>
    <row r="63" spans="1:9" x14ac:dyDescent="0.25">
      <c r="A63" s="5">
        <v>61</v>
      </c>
      <c r="B63" s="1" t="s">
        <v>59</v>
      </c>
      <c r="C63" s="9" t="s">
        <v>110</v>
      </c>
      <c r="D63" s="5">
        <f t="shared" si="12"/>
        <v>18.5</v>
      </c>
      <c r="E63" s="5">
        <f t="shared" si="5"/>
        <v>18.5</v>
      </c>
      <c r="F63" s="5">
        <v>1090.5</v>
      </c>
      <c r="G63" s="5" t="s">
        <v>7</v>
      </c>
      <c r="H63" s="6">
        <v>5</v>
      </c>
      <c r="I63" s="9" t="s">
        <v>9</v>
      </c>
    </row>
    <row r="64" spans="1:9" x14ac:dyDescent="0.25">
      <c r="A64" s="19">
        <v>62</v>
      </c>
      <c r="B64" s="1" t="s">
        <v>39</v>
      </c>
      <c r="D64" s="5">
        <f t="shared" si="12"/>
        <v>16.700000000000045</v>
      </c>
      <c r="E64" s="5">
        <f t="shared" si="5"/>
        <v>16.700000000000045</v>
      </c>
      <c r="F64" s="5">
        <v>1107.2</v>
      </c>
      <c r="G64" s="5" t="s">
        <v>71</v>
      </c>
      <c r="H64" s="5" t="s">
        <v>10</v>
      </c>
      <c r="I64" s="9" t="s">
        <v>9</v>
      </c>
    </row>
    <row r="65" spans="1:9" x14ac:dyDescent="0.25">
      <c r="A65" s="5">
        <v>63</v>
      </c>
      <c r="B65" s="1" t="s">
        <v>40</v>
      </c>
      <c r="C65" s="9" t="s">
        <v>140</v>
      </c>
      <c r="D65" s="5">
        <f>E65+15</f>
        <v>26.399999999999864</v>
      </c>
      <c r="E65" s="5">
        <f t="shared" si="5"/>
        <v>11.399999999999864</v>
      </c>
      <c r="F65" s="5">
        <v>1118.5999999999999</v>
      </c>
      <c r="G65" s="5" t="s">
        <v>71</v>
      </c>
      <c r="H65" s="5" t="s">
        <v>10</v>
      </c>
      <c r="I65" s="9" t="s">
        <v>9</v>
      </c>
    </row>
    <row r="66" spans="1:9" x14ac:dyDescent="0.25">
      <c r="A66" s="19">
        <v>64</v>
      </c>
      <c r="B66" s="1" t="s">
        <v>40</v>
      </c>
      <c r="C66" s="9" t="s">
        <v>61</v>
      </c>
      <c r="D66" s="5">
        <v>25</v>
      </c>
      <c r="E66" s="5">
        <v>0</v>
      </c>
      <c r="F66" s="5">
        <v>1118.5999999999999</v>
      </c>
      <c r="G66" s="5" t="s">
        <v>71</v>
      </c>
      <c r="H66" s="5" t="s">
        <v>10</v>
      </c>
      <c r="I66" s="9" t="s">
        <v>9</v>
      </c>
    </row>
    <row r="67" spans="1:9" x14ac:dyDescent="0.25">
      <c r="A67" s="5">
        <v>65</v>
      </c>
      <c r="B67" s="1" t="s">
        <v>40</v>
      </c>
      <c r="C67" s="9" t="s">
        <v>89</v>
      </c>
      <c r="D67" s="5">
        <v>25</v>
      </c>
      <c r="E67" s="5">
        <v>0</v>
      </c>
      <c r="F67" s="5">
        <v>1118.5999999999999</v>
      </c>
      <c r="G67" s="5" t="s">
        <v>71</v>
      </c>
      <c r="H67" s="5" t="s">
        <v>10</v>
      </c>
      <c r="I67" s="9" t="s">
        <v>9</v>
      </c>
    </row>
    <row r="68" spans="1:9" x14ac:dyDescent="0.25">
      <c r="A68" s="19">
        <v>66</v>
      </c>
      <c r="B68" s="1" t="s">
        <v>60</v>
      </c>
      <c r="C68" s="9" t="s">
        <v>43</v>
      </c>
      <c r="D68" s="5">
        <v>10</v>
      </c>
      <c r="E68" s="5">
        <v>0</v>
      </c>
      <c r="F68" s="5">
        <v>1118.5999999999999</v>
      </c>
      <c r="H68" s="5" t="s">
        <v>10</v>
      </c>
      <c r="I68" s="9" t="s">
        <v>9</v>
      </c>
    </row>
    <row r="69" spans="1:9" x14ac:dyDescent="0.25">
      <c r="A69" s="2"/>
      <c r="B69" s="2"/>
      <c r="C69" s="2" t="s">
        <v>91</v>
      </c>
      <c r="D69" s="7">
        <f>SUM(B2:D68)</f>
        <v>1225.4000000000001</v>
      </c>
      <c r="E69" s="7"/>
      <c r="F69" s="7">
        <v>1118.5999999999999</v>
      </c>
      <c r="G69" s="7"/>
      <c r="H69" s="13">
        <f>SUM(H2:H68)</f>
        <v>320</v>
      </c>
      <c r="I69" s="7"/>
    </row>
  </sheetData>
  <pageMargins left="0.7" right="0.7" top="0.75" bottom="0.75" header="0.3" footer="0.3"/>
  <pageSetup scale="35" fitToHeight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10" zoomScale="70" zoomScaleNormal="70" zoomScalePageLayoutView="79" workbookViewId="0">
      <selection activeCell="G32" sqref="G32"/>
    </sheetView>
  </sheetViews>
  <sheetFormatPr defaultColWidth="10.875" defaultRowHeight="15.75" x14ac:dyDescent="0.25"/>
  <cols>
    <col min="1" max="1" width="6" style="1" customWidth="1"/>
    <col min="2" max="2" width="67.125" style="1" customWidth="1"/>
    <col min="3" max="3" width="51.125" style="9" customWidth="1"/>
    <col min="4" max="4" width="26.5" style="9" customWidth="1"/>
    <col min="5" max="5" width="22.125" style="5" bestFit="1" customWidth="1"/>
    <col min="6" max="6" width="22" style="5" bestFit="1" customWidth="1"/>
    <col min="7" max="7" width="23.375" style="5" customWidth="1"/>
    <col min="8" max="8" width="10.875" style="5"/>
    <col min="9" max="9" width="61.375" style="9" customWidth="1"/>
    <col min="10" max="16384" width="10.875" style="1"/>
  </cols>
  <sheetData>
    <row r="1" spans="1:9" x14ac:dyDescent="0.25">
      <c r="A1" s="3" t="s">
        <v>90</v>
      </c>
      <c r="B1" s="3" t="s">
        <v>1</v>
      </c>
      <c r="C1" s="8" t="s">
        <v>6</v>
      </c>
      <c r="D1" s="4" t="s">
        <v>41</v>
      </c>
      <c r="E1" s="4" t="s">
        <v>42</v>
      </c>
      <c r="F1" s="4" t="s">
        <v>14</v>
      </c>
      <c r="G1" s="4" t="s">
        <v>4</v>
      </c>
      <c r="H1" s="4" t="s">
        <v>2</v>
      </c>
      <c r="I1" s="8" t="s">
        <v>3</v>
      </c>
    </row>
    <row r="2" spans="1:9" s="20" customFormat="1" x14ac:dyDescent="0.25">
      <c r="A2" s="19">
        <v>1</v>
      </c>
      <c r="B2" s="20" t="s">
        <v>111</v>
      </c>
      <c r="C2" s="21" t="s">
        <v>172</v>
      </c>
      <c r="D2" s="19">
        <f>E2+6.2</f>
        <v>12.4</v>
      </c>
      <c r="E2" s="19">
        <v>6.2</v>
      </c>
      <c r="F2" s="19">
        <v>6.2</v>
      </c>
      <c r="G2" s="19" t="s">
        <v>16</v>
      </c>
      <c r="H2" s="22">
        <v>23</v>
      </c>
      <c r="I2" s="21" t="s">
        <v>51</v>
      </c>
    </row>
    <row r="3" spans="1:9" x14ac:dyDescent="0.25">
      <c r="A3" s="5">
        <v>2</v>
      </c>
      <c r="B3" s="1" t="s">
        <v>63</v>
      </c>
      <c r="C3" s="9" t="s">
        <v>143</v>
      </c>
      <c r="D3" s="5">
        <f>E3+2.4</f>
        <v>21.5</v>
      </c>
      <c r="E3" s="5">
        <f t="shared" ref="E3:E51" si="0">F3-F2</f>
        <v>19.100000000000001</v>
      </c>
      <c r="F3" s="5">
        <v>25.3</v>
      </c>
      <c r="G3" s="5" t="s">
        <v>7</v>
      </c>
      <c r="H3" s="6">
        <v>5</v>
      </c>
      <c r="I3" s="9" t="s">
        <v>9</v>
      </c>
    </row>
    <row r="4" spans="1:9" s="20" customFormat="1" x14ac:dyDescent="0.25">
      <c r="A4" s="19">
        <v>3</v>
      </c>
      <c r="B4" s="20" t="s">
        <v>21</v>
      </c>
      <c r="C4" s="21"/>
      <c r="D4" s="19">
        <f>E4+2.4</f>
        <v>22.7</v>
      </c>
      <c r="E4" s="19">
        <f t="shared" si="0"/>
        <v>20.3</v>
      </c>
      <c r="F4" s="19">
        <v>45.6</v>
      </c>
      <c r="G4" s="19" t="s">
        <v>5</v>
      </c>
      <c r="H4" s="22">
        <v>10.5</v>
      </c>
      <c r="I4" s="23" t="s">
        <v>8</v>
      </c>
    </row>
    <row r="5" spans="1:9" x14ac:dyDescent="0.25">
      <c r="A5" s="5">
        <v>4</v>
      </c>
      <c r="B5" s="1" t="s">
        <v>20</v>
      </c>
      <c r="D5" s="5">
        <f>E5</f>
        <v>20.399999999999999</v>
      </c>
      <c r="E5" s="5">
        <f t="shared" si="0"/>
        <v>20.399999999999999</v>
      </c>
      <c r="F5" s="5">
        <v>66</v>
      </c>
      <c r="G5" s="5" t="s">
        <v>71</v>
      </c>
      <c r="H5" s="5" t="s">
        <v>10</v>
      </c>
      <c r="I5" s="9" t="s">
        <v>9</v>
      </c>
    </row>
    <row r="6" spans="1:9" x14ac:dyDescent="0.25">
      <c r="A6" s="19">
        <v>5</v>
      </c>
      <c r="B6" s="1" t="s">
        <v>84</v>
      </c>
      <c r="C6" s="9" t="s">
        <v>173</v>
      </c>
      <c r="D6" s="5">
        <f t="shared" ref="D6:D49" si="1">E6</f>
        <v>14.400000000000006</v>
      </c>
      <c r="E6" s="5">
        <f t="shared" si="0"/>
        <v>14.400000000000006</v>
      </c>
      <c r="F6" s="5">
        <v>80.400000000000006</v>
      </c>
      <c r="G6" s="5" t="s">
        <v>71</v>
      </c>
      <c r="H6" s="5" t="s">
        <v>10</v>
      </c>
      <c r="I6" s="9" t="s">
        <v>9</v>
      </c>
    </row>
    <row r="7" spans="1:9" x14ac:dyDescent="0.25">
      <c r="A7" s="5">
        <v>6</v>
      </c>
      <c r="B7" s="1" t="s">
        <v>45</v>
      </c>
      <c r="C7" s="9" t="s">
        <v>46</v>
      </c>
      <c r="D7" s="5">
        <f t="shared" si="1"/>
        <v>32.599999999999994</v>
      </c>
      <c r="E7" s="5">
        <f t="shared" si="0"/>
        <v>32.599999999999994</v>
      </c>
      <c r="F7" s="5">
        <v>113</v>
      </c>
      <c r="G7" s="5" t="s">
        <v>5</v>
      </c>
      <c r="H7" s="10">
        <v>23</v>
      </c>
      <c r="I7" s="9" t="s">
        <v>9</v>
      </c>
    </row>
    <row r="8" spans="1:9" x14ac:dyDescent="0.25">
      <c r="A8" s="19">
        <v>7</v>
      </c>
      <c r="B8" s="1" t="s">
        <v>92</v>
      </c>
      <c r="C8" s="9" t="s">
        <v>46</v>
      </c>
      <c r="D8" s="5">
        <f t="shared" si="1"/>
        <v>31.599999999999994</v>
      </c>
      <c r="E8" s="5">
        <f t="shared" si="0"/>
        <v>31.599999999999994</v>
      </c>
      <c r="F8" s="5">
        <v>144.6</v>
      </c>
      <c r="G8" s="5" t="s">
        <v>5</v>
      </c>
      <c r="H8" s="5" t="s">
        <v>12</v>
      </c>
      <c r="I8" s="9" t="s">
        <v>51</v>
      </c>
    </row>
    <row r="9" spans="1:9" x14ac:dyDescent="0.25">
      <c r="A9" s="5">
        <v>8</v>
      </c>
      <c r="B9" s="1" t="s">
        <v>79</v>
      </c>
      <c r="C9" s="9" t="s">
        <v>0</v>
      </c>
      <c r="D9" s="5">
        <f t="shared" si="1"/>
        <v>0</v>
      </c>
      <c r="E9" s="5">
        <f t="shared" si="0"/>
        <v>0</v>
      </c>
      <c r="F9" s="5">
        <v>144.6</v>
      </c>
      <c r="G9" s="5" t="s">
        <v>5</v>
      </c>
      <c r="H9" s="5" t="s">
        <v>12</v>
      </c>
      <c r="I9" s="9" t="s">
        <v>51</v>
      </c>
    </row>
    <row r="10" spans="1:9" x14ac:dyDescent="0.25">
      <c r="A10" s="19">
        <v>9</v>
      </c>
      <c r="B10" s="1" t="s">
        <v>112</v>
      </c>
      <c r="D10" s="5">
        <v>25.6</v>
      </c>
      <c r="E10" s="5">
        <f t="shared" si="0"/>
        <v>25.599999999999994</v>
      </c>
      <c r="F10" s="5">
        <v>170.2</v>
      </c>
      <c r="G10" s="5" t="s">
        <v>5</v>
      </c>
      <c r="H10" s="5" t="s">
        <v>174</v>
      </c>
      <c r="I10" s="9" t="s">
        <v>175</v>
      </c>
    </row>
    <row r="11" spans="1:9" x14ac:dyDescent="0.25">
      <c r="A11" s="5">
        <v>10</v>
      </c>
      <c r="B11" s="20" t="s">
        <v>168</v>
      </c>
      <c r="D11" s="5">
        <v>24.6</v>
      </c>
      <c r="E11" s="5">
        <f t="shared" si="0"/>
        <v>24.600000000000023</v>
      </c>
      <c r="F11" s="5">
        <v>194.8</v>
      </c>
      <c r="G11" s="5" t="s">
        <v>7</v>
      </c>
      <c r="H11" s="5" t="s">
        <v>174</v>
      </c>
      <c r="I11" s="9" t="s">
        <v>9</v>
      </c>
    </row>
    <row r="12" spans="1:9" x14ac:dyDescent="0.25">
      <c r="A12" s="19">
        <v>11</v>
      </c>
      <c r="B12" s="1" t="s">
        <v>171</v>
      </c>
      <c r="C12" s="9" t="s">
        <v>176</v>
      </c>
      <c r="D12" s="5">
        <v>22.4</v>
      </c>
      <c r="E12" s="5">
        <f t="shared" si="0"/>
        <v>26.899999999999977</v>
      </c>
      <c r="F12" s="5">
        <v>221.7</v>
      </c>
      <c r="G12" s="5" t="s">
        <v>7</v>
      </c>
      <c r="H12" s="5" t="s">
        <v>174</v>
      </c>
      <c r="I12" s="9" t="s">
        <v>9</v>
      </c>
    </row>
    <row r="13" spans="1:9" x14ac:dyDescent="0.25">
      <c r="A13" s="5">
        <v>12</v>
      </c>
      <c r="B13" s="1" t="s">
        <v>47</v>
      </c>
      <c r="D13" s="5">
        <f t="shared" si="1"/>
        <v>28.5</v>
      </c>
      <c r="E13" s="5">
        <f t="shared" si="0"/>
        <v>28.5</v>
      </c>
      <c r="F13" s="5">
        <v>250.2</v>
      </c>
      <c r="G13" s="5" t="s">
        <v>7</v>
      </c>
      <c r="H13" s="5" t="s">
        <v>10</v>
      </c>
      <c r="I13" s="9" t="s">
        <v>9</v>
      </c>
    </row>
    <row r="14" spans="1:9" x14ac:dyDescent="0.25">
      <c r="A14" s="19">
        <v>13</v>
      </c>
      <c r="B14" s="1" t="s">
        <v>48</v>
      </c>
      <c r="D14" s="5">
        <f t="shared" si="1"/>
        <v>25.600000000000023</v>
      </c>
      <c r="E14" s="5">
        <f t="shared" si="0"/>
        <v>25.600000000000023</v>
      </c>
      <c r="F14" s="5">
        <v>275.8</v>
      </c>
      <c r="G14" s="5" t="s">
        <v>7</v>
      </c>
      <c r="H14" s="5" t="s">
        <v>10</v>
      </c>
      <c r="I14" s="9" t="s">
        <v>9</v>
      </c>
    </row>
    <row r="15" spans="1:9" x14ac:dyDescent="0.25">
      <c r="A15" s="5">
        <v>14</v>
      </c>
      <c r="B15" s="1" t="s">
        <v>158</v>
      </c>
      <c r="D15" s="5">
        <f t="shared" si="1"/>
        <v>21.899999999999977</v>
      </c>
      <c r="E15" s="5">
        <f t="shared" si="0"/>
        <v>21.899999999999977</v>
      </c>
      <c r="F15" s="5">
        <v>297.7</v>
      </c>
      <c r="G15" s="5" t="s">
        <v>7</v>
      </c>
      <c r="H15" s="5" t="s">
        <v>10</v>
      </c>
      <c r="I15" s="9" t="s">
        <v>9</v>
      </c>
    </row>
    <row r="16" spans="1:9" x14ac:dyDescent="0.25">
      <c r="A16" s="19">
        <v>15</v>
      </c>
      <c r="B16" s="1" t="s">
        <v>50</v>
      </c>
      <c r="C16" s="9" t="s">
        <v>49</v>
      </c>
      <c r="D16" s="5">
        <f t="shared" si="1"/>
        <v>30.699999999999989</v>
      </c>
      <c r="E16" s="5">
        <f t="shared" si="0"/>
        <v>30.699999999999989</v>
      </c>
      <c r="F16" s="5">
        <v>328.4</v>
      </c>
      <c r="G16" s="5" t="s">
        <v>5</v>
      </c>
      <c r="H16" s="10">
        <v>5</v>
      </c>
      <c r="I16" s="24" t="s">
        <v>9</v>
      </c>
    </row>
    <row r="17" spans="1:9" x14ac:dyDescent="0.25">
      <c r="A17" s="5">
        <v>16</v>
      </c>
      <c r="B17" s="1" t="s">
        <v>150</v>
      </c>
      <c r="C17" s="9" t="s">
        <v>170</v>
      </c>
      <c r="D17" s="5">
        <f>E17</f>
        <v>10</v>
      </c>
      <c r="E17" s="5">
        <f t="shared" si="0"/>
        <v>10</v>
      </c>
      <c r="F17" s="5">
        <v>338.4</v>
      </c>
      <c r="G17" s="5" t="s">
        <v>16</v>
      </c>
      <c r="H17" s="10">
        <v>31</v>
      </c>
      <c r="I17" s="9" t="s">
        <v>151</v>
      </c>
    </row>
    <row r="18" spans="1:9" x14ac:dyDescent="0.25">
      <c r="A18" s="19">
        <v>17</v>
      </c>
      <c r="B18" s="1" t="s">
        <v>150</v>
      </c>
      <c r="C18" s="9" t="s">
        <v>0</v>
      </c>
      <c r="D18" s="5">
        <f t="shared" ref="D18" si="2">E18</f>
        <v>0</v>
      </c>
      <c r="E18" s="5">
        <f t="shared" si="0"/>
        <v>0</v>
      </c>
      <c r="F18" s="5">
        <v>338.4</v>
      </c>
      <c r="G18" s="5" t="s">
        <v>16</v>
      </c>
      <c r="H18" s="10">
        <v>31</v>
      </c>
      <c r="I18" s="9" t="s">
        <v>151</v>
      </c>
    </row>
    <row r="19" spans="1:9" x14ac:dyDescent="0.25">
      <c r="A19" s="5">
        <v>18</v>
      </c>
      <c r="B19" s="1" t="s">
        <v>52</v>
      </c>
      <c r="D19" s="5">
        <f>E19</f>
        <v>26</v>
      </c>
      <c r="E19" s="5">
        <f t="shared" si="0"/>
        <v>26</v>
      </c>
      <c r="F19" s="5">
        <v>364.4</v>
      </c>
      <c r="G19" s="5" t="s">
        <v>7</v>
      </c>
      <c r="H19" s="5" t="s">
        <v>10</v>
      </c>
      <c r="I19" s="9" t="s">
        <v>9</v>
      </c>
    </row>
    <row r="20" spans="1:9" x14ac:dyDescent="0.25">
      <c r="A20" s="19">
        <v>19</v>
      </c>
      <c r="B20" s="1" t="s">
        <v>53</v>
      </c>
      <c r="D20" s="5">
        <f t="shared" si="1"/>
        <v>28.700000000000045</v>
      </c>
      <c r="E20" s="5">
        <f t="shared" si="0"/>
        <v>28.700000000000045</v>
      </c>
      <c r="F20" s="5">
        <v>393.1</v>
      </c>
      <c r="G20" s="5" t="s">
        <v>5</v>
      </c>
      <c r="H20" s="22">
        <v>10.5</v>
      </c>
      <c r="I20" s="9" t="s">
        <v>8</v>
      </c>
    </row>
    <row r="21" spans="1:9" x14ac:dyDescent="0.25">
      <c r="A21" s="5">
        <v>20</v>
      </c>
      <c r="B21" s="1" t="s">
        <v>54</v>
      </c>
      <c r="C21" s="9" t="s">
        <v>198</v>
      </c>
      <c r="D21" s="5">
        <f>E21+0.5</f>
        <v>29.599999999999966</v>
      </c>
      <c r="E21" s="5">
        <f t="shared" si="0"/>
        <v>29.099999999999966</v>
      </c>
      <c r="F21" s="5">
        <v>422.2</v>
      </c>
      <c r="G21" s="5" t="s">
        <v>7</v>
      </c>
      <c r="H21" s="10" t="s">
        <v>10</v>
      </c>
      <c r="I21" s="9" t="s">
        <v>9</v>
      </c>
    </row>
    <row r="22" spans="1:9" s="20" customFormat="1" x14ac:dyDescent="0.25">
      <c r="A22" s="19">
        <v>21</v>
      </c>
      <c r="B22" s="20" t="s">
        <v>113</v>
      </c>
      <c r="C22" s="21" t="s">
        <v>30</v>
      </c>
      <c r="D22" s="19">
        <f t="shared" si="1"/>
        <v>33.600000000000023</v>
      </c>
      <c r="E22" s="19">
        <f t="shared" si="0"/>
        <v>33.600000000000023</v>
      </c>
      <c r="F22" s="19">
        <v>455.8</v>
      </c>
      <c r="G22" s="19" t="s">
        <v>16</v>
      </c>
      <c r="H22" s="22">
        <v>10.5</v>
      </c>
      <c r="I22" s="21" t="s">
        <v>8</v>
      </c>
    </row>
    <row r="23" spans="1:9" s="20" customFormat="1" x14ac:dyDescent="0.25">
      <c r="A23" s="5">
        <v>22</v>
      </c>
      <c r="B23" s="20" t="s">
        <v>25</v>
      </c>
      <c r="C23" s="21" t="s">
        <v>159</v>
      </c>
      <c r="D23" s="19">
        <f>E23+0.2</f>
        <v>40.000000000000014</v>
      </c>
      <c r="E23" s="19">
        <f t="shared" si="0"/>
        <v>39.800000000000011</v>
      </c>
      <c r="F23" s="19">
        <v>495.6</v>
      </c>
      <c r="G23" s="19" t="s">
        <v>7</v>
      </c>
      <c r="H23" s="22" t="s">
        <v>10</v>
      </c>
      <c r="I23" s="21" t="s">
        <v>9</v>
      </c>
    </row>
    <row r="24" spans="1:9" s="20" customFormat="1" x14ac:dyDescent="0.25">
      <c r="A24" s="19">
        <v>23</v>
      </c>
      <c r="B24" s="20" t="s">
        <v>81</v>
      </c>
      <c r="C24" s="21"/>
      <c r="D24" s="19">
        <f>E24+0.2</f>
        <v>21.999999999999954</v>
      </c>
      <c r="E24" s="19">
        <f t="shared" si="0"/>
        <v>21.799999999999955</v>
      </c>
      <c r="F24" s="19">
        <v>517.4</v>
      </c>
      <c r="G24" s="19" t="s">
        <v>7</v>
      </c>
      <c r="H24" s="22">
        <v>10.5</v>
      </c>
      <c r="I24" s="21" t="s">
        <v>8</v>
      </c>
    </row>
    <row r="25" spans="1:9" x14ac:dyDescent="0.25">
      <c r="A25" s="5">
        <v>24</v>
      </c>
      <c r="B25" s="1" t="s">
        <v>152</v>
      </c>
      <c r="C25" s="9" t="s">
        <v>160</v>
      </c>
      <c r="D25" s="5">
        <f t="shared" si="1"/>
        <v>22.899999999999977</v>
      </c>
      <c r="E25" s="5">
        <f t="shared" si="0"/>
        <v>22.899999999999977</v>
      </c>
      <c r="F25" s="5">
        <v>540.29999999999995</v>
      </c>
      <c r="G25" s="5" t="s">
        <v>16</v>
      </c>
      <c r="H25" s="6" t="s">
        <v>12</v>
      </c>
      <c r="I25" s="9" t="s">
        <v>51</v>
      </c>
    </row>
    <row r="26" spans="1:9" x14ac:dyDescent="0.25">
      <c r="A26" s="19">
        <v>25</v>
      </c>
      <c r="B26" s="1" t="s">
        <v>77</v>
      </c>
      <c r="C26" s="9" t="s">
        <v>177</v>
      </c>
      <c r="D26" s="5">
        <f t="shared" si="1"/>
        <v>6.4000000000000909</v>
      </c>
      <c r="E26" s="5">
        <f t="shared" si="0"/>
        <v>6.4000000000000909</v>
      </c>
      <c r="F26" s="5">
        <v>546.70000000000005</v>
      </c>
      <c r="G26" s="5" t="s">
        <v>71</v>
      </c>
      <c r="H26" s="22">
        <v>10.5</v>
      </c>
      <c r="I26" s="9" t="s">
        <v>108</v>
      </c>
    </row>
    <row r="27" spans="1:9" x14ac:dyDescent="0.25">
      <c r="A27" s="5">
        <v>26</v>
      </c>
      <c r="B27" s="1" t="s">
        <v>161</v>
      </c>
      <c r="C27" s="9" t="s">
        <v>178</v>
      </c>
      <c r="D27" s="5">
        <f t="shared" si="1"/>
        <v>23.099999999999909</v>
      </c>
      <c r="E27" s="5">
        <f t="shared" si="0"/>
        <v>23.099999999999909</v>
      </c>
      <c r="F27" s="5">
        <v>569.79999999999995</v>
      </c>
      <c r="G27" s="5" t="s">
        <v>71</v>
      </c>
      <c r="H27" s="22">
        <v>10.5</v>
      </c>
      <c r="I27" s="9" t="s">
        <v>108</v>
      </c>
    </row>
    <row r="28" spans="1:9" x14ac:dyDescent="0.25">
      <c r="A28" s="19">
        <v>27</v>
      </c>
      <c r="B28" s="1" t="s">
        <v>162</v>
      </c>
      <c r="C28" s="9" t="s">
        <v>179</v>
      </c>
      <c r="D28" s="5">
        <f t="shared" si="1"/>
        <v>34.400000000000091</v>
      </c>
      <c r="E28" s="5">
        <f t="shared" si="0"/>
        <v>34.400000000000091</v>
      </c>
      <c r="F28" s="5">
        <v>604.20000000000005</v>
      </c>
      <c r="G28" s="5" t="s">
        <v>7</v>
      </c>
      <c r="H28" s="6" t="s">
        <v>10</v>
      </c>
      <c r="I28" s="9" t="s">
        <v>9</v>
      </c>
    </row>
    <row r="29" spans="1:9" x14ac:dyDescent="0.25">
      <c r="A29" s="5">
        <v>28</v>
      </c>
      <c r="B29" s="1" t="s">
        <v>154</v>
      </c>
      <c r="C29" s="9" t="s">
        <v>180</v>
      </c>
      <c r="D29" s="5">
        <f t="shared" si="1"/>
        <v>19.099999999999909</v>
      </c>
      <c r="E29" s="5">
        <f>F29-F28</f>
        <v>19.099999999999909</v>
      </c>
      <c r="F29" s="5">
        <v>623.29999999999995</v>
      </c>
      <c r="G29" s="5" t="s">
        <v>71</v>
      </c>
      <c r="H29" s="22">
        <v>10.5</v>
      </c>
      <c r="I29" s="9" t="s">
        <v>108</v>
      </c>
    </row>
    <row r="30" spans="1:9" x14ac:dyDescent="0.25">
      <c r="A30" s="19">
        <v>29</v>
      </c>
      <c r="B30" s="1" t="s">
        <v>97</v>
      </c>
      <c r="C30" s="15" t="s">
        <v>96</v>
      </c>
      <c r="D30" s="5">
        <f>E30+1.5</f>
        <v>24.300000000000068</v>
      </c>
      <c r="E30" s="5">
        <f t="shared" si="0"/>
        <v>22.800000000000068</v>
      </c>
      <c r="F30" s="5">
        <v>646.1</v>
      </c>
      <c r="G30" s="5" t="s">
        <v>16</v>
      </c>
      <c r="H30" s="6" t="s">
        <v>12</v>
      </c>
      <c r="I30" s="9" t="s">
        <v>51</v>
      </c>
    </row>
    <row r="31" spans="1:9" x14ac:dyDescent="0.25">
      <c r="A31" s="5">
        <v>30</v>
      </c>
      <c r="B31" s="1" t="s">
        <v>106</v>
      </c>
      <c r="C31" s="9" t="s">
        <v>109</v>
      </c>
      <c r="D31" s="5">
        <f>E31+1.5</f>
        <v>7</v>
      </c>
      <c r="E31" s="5">
        <f t="shared" si="0"/>
        <v>5.5</v>
      </c>
      <c r="F31" s="16">
        <v>651.6</v>
      </c>
      <c r="G31" s="5" t="s">
        <v>71</v>
      </c>
      <c r="H31" s="5" t="s">
        <v>174</v>
      </c>
      <c r="I31" s="9" t="s">
        <v>9</v>
      </c>
    </row>
    <row r="32" spans="1:9" x14ac:dyDescent="0.25">
      <c r="A32" s="19">
        <v>31</v>
      </c>
      <c r="B32" s="1" t="s">
        <v>114</v>
      </c>
      <c r="C32" s="9" t="s">
        <v>28</v>
      </c>
      <c r="D32" s="5">
        <f t="shared" si="1"/>
        <v>24</v>
      </c>
      <c r="E32" s="5">
        <f t="shared" si="0"/>
        <v>24</v>
      </c>
      <c r="F32" s="5">
        <v>675.6</v>
      </c>
      <c r="G32" s="5" t="s">
        <v>7</v>
      </c>
      <c r="H32" s="5" t="s">
        <v>174</v>
      </c>
      <c r="I32" s="9" t="s">
        <v>9</v>
      </c>
    </row>
    <row r="33" spans="1:9" x14ac:dyDescent="0.25">
      <c r="A33" s="5">
        <v>32</v>
      </c>
      <c r="B33" s="1" t="s">
        <v>142</v>
      </c>
      <c r="D33" s="5">
        <f t="shared" si="1"/>
        <v>28.899999999999977</v>
      </c>
      <c r="E33" s="5">
        <f>F33-F32</f>
        <v>28.899999999999977</v>
      </c>
      <c r="F33" s="5">
        <v>704.5</v>
      </c>
      <c r="G33" s="5" t="s">
        <v>5</v>
      </c>
      <c r="H33" s="22">
        <v>10.5</v>
      </c>
      <c r="I33" s="9" t="s">
        <v>8</v>
      </c>
    </row>
    <row r="34" spans="1:9" x14ac:dyDescent="0.25">
      <c r="A34" s="19">
        <v>33</v>
      </c>
      <c r="B34" s="1" t="s">
        <v>115</v>
      </c>
      <c r="D34" s="5">
        <f t="shared" si="1"/>
        <v>29.700000000000045</v>
      </c>
      <c r="E34" s="5">
        <f t="shared" si="0"/>
        <v>29.700000000000045</v>
      </c>
      <c r="F34" s="5">
        <v>734.2</v>
      </c>
      <c r="G34" s="5" t="s">
        <v>5</v>
      </c>
      <c r="H34" s="22">
        <v>10.5</v>
      </c>
      <c r="I34" s="9" t="s">
        <v>8</v>
      </c>
    </row>
    <row r="35" spans="1:9" x14ac:dyDescent="0.25">
      <c r="A35" s="5">
        <v>34</v>
      </c>
      <c r="B35" s="1" t="s">
        <v>32</v>
      </c>
      <c r="D35" s="5">
        <f t="shared" si="1"/>
        <v>28.5</v>
      </c>
      <c r="E35" s="5">
        <f t="shared" si="0"/>
        <v>28.5</v>
      </c>
      <c r="F35" s="5">
        <v>762.7</v>
      </c>
      <c r="G35" s="5" t="s">
        <v>163</v>
      </c>
      <c r="H35" s="22">
        <v>10.5</v>
      </c>
      <c r="I35" s="9" t="s">
        <v>164</v>
      </c>
    </row>
    <row r="36" spans="1:9" x14ac:dyDescent="0.25">
      <c r="A36" s="19">
        <v>35</v>
      </c>
      <c r="B36" s="14" t="s">
        <v>116</v>
      </c>
      <c r="D36" s="5">
        <f t="shared" si="1"/>
        <v>21</v>
      </c>
      <c r="E36" s="5">
        <f t="shared" si="0"/>
        <v>21</v>
      </c>
      <c r="F36" s="5">
        <v>783.7</v>
      </c>
      <c r="G36" s="5" t="s">
        <v>5</v>
      </c>
      <c r="H36" s="22">
        <v>10.5</v>
      </c>
      <c r="I36" s="9" t="s">
        <v>8</v>
      </c>
    </row>
    <row r="37" spans="1:9" s="20" customFormat="1" x14ac:dyDescent="0.25">
      <c r="A37" s="5">
        <v>36</v>
      </c>
      <c r="B37" s="20" t="s">
        <v>117</v>
      </c>
      <c r="C37" s="21" t="s">
        <v>70</v>
      </c>
      <c r="D37" s="19">
        <f t="shared" si="1"/>
        <v>31.5</v>
      </c>
      <c r="E37" s="19">
        <f t="shared" si="0"/>
        <v>31.5</v>
      </c>
      <c r="F37" s="19">
        <v>815.2</v>
      </c>
      <c r="G37" s="19" t="s">
        <v>5</v>
      </c>
      <c r="H37" s="22">
        <v>10.5</v>
      </c>
      <c r="I37" s="21" t="s">
        <v>8</v>
      </c>
    </row>
    <row r="38" spans="1:9" x14ac:dyDescent="0.25">
      <c r="A38" s="19">
        <v>37</v>
      </c>
      <c r="B38" s="1" t="s">
        <v>93</v>
      </c>
      <c r="D38" s="5">
        <f t="shared" si="1"/>
        <v>19.799999999999955</v>
      </c>
      <c r="E38" s="5">
        <f t="shared" si="0"/>
        <v>19.799999999999955</v>
      </c>
      <c r="F38" s="5">
        <v>835</v>
      </c>
      <c r="G38" s="5" t="s">
        <v>16</v>
      </c>
      <c r="H38" s="5" t="s">
        <v>12</v>
      </c>
      <c r="I38" s="9" t="s">
        <v>51</v>
      </c>
    </row>
    <row r="39" spans="1:9" x14ac:dyDescent="0.25">
      <c r="A39" s="5">
        <v>38</v>
      </c>
      <c r="B39" s="1" t="s">
        <v>83</v>
      </c>
      <c r="C39" s="9" t="s">
        <v>0</v>
      </c>
      <c r="D39" s="5">
        <f t="shared" si="1"/>
        <v>0</v>
      </c>
      <c r="E39" s="5">
        <f t="shared" si="0"/>
        <v>0</v>
      </c>
      <c r="F39" s="5">
        <v>835</v>
      </c>
      <c r="G39" s="5" t="s">
        <v>16</v>
      </c>
      <c r="H39" s="6" t="s">
        <v>12</v>
      </c>
      <c r="I39" s="9" t="s">
        <v>51</v>
      </c>
    </row>
    <row r="40" spans="1:9" x14ac:dyDescent="0.25">
      <c r="A40" s="19">
        <v>39</v>
      </c>
      <c r="B40" s="1" t="s">
        <v>74</v>
      </c>
      <c r="C40" s="9" t="s">
        <v>57</v>
      </c>
      <c r="D40" s="5">
        <f t="shared" si="1"/>
        <v>36.799999999999955</v>
      </c>
      <c r="E40" s="5">
        <f t="shared" si="0"/>
        <v>36.799999999999955</v>
      </c>
      <c r="F40" s="5">
        <v>871.8</v>
      </c>
      <c r="G40" s="5" t="s">
        <v>71</v>
      </c>
      <c r="H40" s="22">
        <v>10.5</v>
      </c>
      <c r="I40" s="9" t="s">
        <v>108</v>
      </c>
    </row>
    <row r="41" spans="1:9" x14ac:dyDescent="0.25">
      <c r="A41" s="5">
        <v>40</v>
      </c>
      <c r="B41" s="1" t="s">
        <v>104</v>
      </c>
      <c r="D41" s="5">
        <f t="shared" si="1"/>
        <v>25.200000000000045</v>
      </c>
      <c r="E41" s="5">
        <f t="shared" si="0"/>
        <v>25.200000000000045</v>
      </c>
      <c r="F41" s="5">
        <v>897</v>
      </c>
      <c r="G41" s="5" t="s">
        <v>71</v>
      </c>
      <c r="H41" s="22">
        <v>10.5</v>
      </c>
      <c r="I41" s="9" t="s">
        <v>108</v>
      </c>
    </row>
    <row r="42" spans="1:9" x14ac:dyDescent="0.25">
      <c r="A42" s="19">
        <v>41</v>
      </c>
      <c r="B42" s="1" t="s">
        <v>105</v>
      </c>
      <c r="D42" s="5">
        <f t="shared" si="1"/>
        <v>26.5</v>
      </c>
      <c r="E42" s="5">
        <f t="shared" si="0"/>
        <v>26.5</v>
      </c>
      <c r="F42" s="5">
        <v>923.5</v>
      </c>
      <c r="G42" s="5" t="s">
        <v>71</v>
      </c>
      <c r="H42" s="5" t="s">
        <v>10</v>
      </c>
      <c r="I42" s="9" t="s">
        <v>9</v>
      </c>
    </row>
    <row r="43" spans="1:9" x14ac:dyDescent="0.25">
      <c r="A43" s="5">
        <v>42</v>
      </c>
      <c r="B43" s="1" t="s">
        <v>86</v>
      </c>
      <c r="C43" s="9" t="s">
        <v>94</v>
      </c>
      <c r="D43" s="5">
        <f>E43+0.3</f>
        <v>34.500000000000043</v>
      </c>
      <c r="E43" s="5">
        <f t="shared" si="0"/>
        <v>34.200000000000045</v>
      </c>
      <c r="F43" s="5">
        <v>957.7</v>
      </c>
      <c r="G43" s="5" t="s">
        <v>7</v>
      </c>
      <c r="H43" s="22">
        <v>10.5</v>
      </c>
      <c r="I43" s="21" t="s">
        <v>8</v>
      </c>
    </row>
    <row r="44" spans="1:9" x14ac:dyDescent="0.25">
      <c r="A44" s="19">
        <v>43</v>
      </c>
      <c r="B44" s="1" t="s">
        <v>34</v>
      </c>
      <c r="D44" s="5">
        <f>E44+0.3</f>
        <v>24.89999999999991</v>
      </c>
      <c r="E44" s="5">
        <f t="shared" si="0"/>
        <v>24.599999999999909</v>
      </c>
      <c r="F44" s="5">
        <v>982.3</v>
      </c>
      <c r="G44" s="5" t="s">
        <v>71</v>
      </c>
      <c r="H44" s="5" t="s">
        <v>10</v>
      </c>
      <c r="I44" s="9" t="s">
        <v>9</v>
      </c>
    </row>
    <row r="45" spans="1:9" x14ac:dyDescent="0.25">
      <c r="A45" s="5">
        <v>44</v>
      </c>
      <c r="B45" s="1" t="s">
        <v>36</v>
      </c>
      <c r="C45" s="9" t="s">
        <v>196</v>
      </c>
      <c r="D45" s="5">
        <f t="shared" si="1"/>
        <v>26.100000000000023</v>
      </c>
      <c r="E45" s="5">
        <f t="shared" si="0"/>
        <v>26.100000000000023</v>
      </c>
      <c r="F45" s="5">
        <v>1008.4</v>
      </c>
      <c r="G45" s="5" t="s">
        <v>71</v>
      </c>
      <c r="H45" s="5" t="s">
        <v>174</v>
      </c>
      <c r="I45" s="9" t="s">
        <v>9</v>
      </c>
    </row>
    <row r="46" spans="1:9" x14ac:dyDescent="0.25">
      <c r="A46" s="19">
        <v>45</v>
      </c>
      <c r="B46" s="1" t="s">
        <v>35</v>
      </c>
      <c r="D46" s="5">
        <f t="shared" si="1"/>
        <v>26.100000000000023</v>
      </c>
      <c r="E46" s="5">
        <f t="shared" si="0"/>
        <v>26.100000000000023</v>
      </c>
      <c r="F46" s="5">
        <v>1034.5</v>
      </c>
      <c r="G46" s="5" t="s">
        <v>71</v>
      </c>
      <c r="H46" s="5" t="s">
        <v>10</v>
      </c>
      <c r="I46" s="9" t="s">
        <v>9</v>
      </c>
    </row>
    <row r="47" spans="1:9" x14ac:dyDescent="0.25">
      <c r="A47" s="5">
        <v>46</v>
      </c>
      <c r="B47" s="1" t="s">
        <v>181</v>
      </c>
      <c r="C47" s="9" t="s">
        <v>182</v>
      </c>
      <c r="D47" s="5">
        <f t="shared" si="1"/>
        <v>26.099999999999909</v>
      </c>
      <c r="E47" s="5">
        <f t="shared" si="0"/>
        <v>26.099999999999909</v>
      </c>
      <c r="F47" s="12">
        <v>1060.5999999999999</v>
      </c>
      <c r="G47" s="5" t="s">
        <v>71</v>
      </c>
      <c r="H47" s="5" t="s">
        <v>174</v>
      </c>
      <c r="I47" s="9" t="s">
        <v>9</v>
      </c>
    </row>
    <row r="48" spans="1:9" x14ac:dyDescent="0.25">
      <c r="A48" s="19">
        <v>47</v>
      </c>
      <c r="B48" s="1" t="s">
        <v>59</v>
      </c>
      <c r="C48" s="9" t="s">
        <v>110</v>
      </c>
      <c r="D48" s="5">
        <f t="shared" si="1"/>
        <v>29.900000000000091</v>
      </c>
      <c r="E48" s="5">
        <f t="shared" si="0"/>
        <v>29.900000000000091</v>
      </c>
      <c r="F48" s="5">
        <v>1090.5</v>
      </c>
      <c r="G48" s="5" t="s">
        <v>7</v>
      </c>
      <c r="H48" s="6">
        <v>5</v>
      </c>
      <c r="I48" s="9" t="s">
        <v>9</v>
      </c>
    </row>
    <row r="49" spans="1:9" x14ac:dyDescent="0.25">
      <c r="A49" s="5">
        <v>48</v>
      </c>
      <c r="B49" s="1" t="s">
        <v>58</v>
      </c>
      <c r="D49" s="5">
        <f t="shared" si="1"/>
        <v>28.099999999999909</v>
      </c>
      <c r="E49" s="5">
        <f t="shared" si="0"/>
        <v>28.099999999999909</v>
      </c>
      <c r="F49" s="5">
        <v>1118.5999999999999</v>
      </c>
      <c r="G49" s="5" t="s">
        <v>71</v>
      </c>
      <c r="H49" s="5" t="s">
        <v>10</v>
      </c>
      <c r="I49" s="9" t="s">
        <v>9</v>
      </c>
    </row>
    <row r="50" spans="1:9" x14ac:dyDescent="0.25">
      <c r="A50" s="19">
        <v>49</v>
      </c>
      <c r="B50" s="1" t="s">
        <v>40</v>
      </c>
      <c r="C50" s="9" t="s">
        <v>61</v>
      </c>
      <c r="D50" s="5">
        <v>37</v>
      </c>
      <c r="E50" s="5">
        <f t="shared" si="0"/>
        <v>0</v>
      </c>
      <c r="F50" s="5">
        <v>1118.5999999999999</v>
      </c>
      <c r="G50" s="5" t="s">
        <v>71</v>
      </c>
      <c r="H50" s="5" t="s">
        <v>10</v>
      </c>
      <c r="I50" s="9" t="s">
        <v>9</v>
      </c>
    </row>
    <row r="51" spans="1:9" x14ac:dyDescent="0.25">
      <c r="A51" s="5">
        <v>50</v>
      </c>
      <c r="B51" s="1" t="s">
        <v>60</v>
      </c>
      <c r="C51" s="9" t="s">
        <v>62</v>
      </c>
      <c r="D51" s="5">
        <v>37</v>
      </c>
      <c r="E51" s="5">
        <f t="shared" si="0"/>
        <v>0</v>
      </c>
      <c r="F51" s="5">
        <v>1118.5999999999999</v>
      </c>
      <c r="G51" s="5" t="s">
        <v>71</v>
      </c>
      <c r="H51" s="5" t="s">
        <v>10</v>
      </c>
      <c r="I51" s="9" t="s">
        <v>9</v>
      </c>
    </row>
    <row r="52" spans="1:9" x14ac:dyDescent="0.25">
      <c r="A52" s="2"/>
      <c r="B52" s="2"/>
      <c r="C52" s="2" t="s">
        <v>91</v>
      </c>
      <c r="D52" s="7">
        <f>SUM(B2:D51)</f>
        <v>1203.5999999999999</v>
      </c>
      <c r="E52" s="7"/>
      <c r="F52" s="7">
        <v>1118.5999999999999</v>
      </c>
      <c r="G52" s="7"/>
      <c r="H52" s="13">
        <f>SUM(H2:H51)</f>
        <v>280.5</v>
      </c>
      <c r="I52" s="7"/>
    </row>
  </sheetData>
  <pageMargins left="0.7" right="0.7" top="0.75" bottom="0.75" header="0.3" footer="0.3"/>
  <pageSetup scale="35" fitToHeight="2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="70" zoomScaleNormal="70" zoomScalePageLayoutView="79" workbookViewId="0">
      <selection activeCell="G33" sqref="G33"/>
    </sheetView>
  </sheetViews>
  <sheetFormatPr defaultColWidth="10.875" defaultRowHeight="15.75" x14ac:dyDescent="0.25"/>
  <cols>
    <col min="1" max="1" width="5.875" style="1" customWidth="1"/>
    <col min="2" max="2" width="66.5" style="1" customWidth="1"/>
    <col min="3" max="3" width="51.125" style="9" customWidth="1"/>
    <col min="4" max="4" width="26.5" style="9" customWidth="1"/>
    <col min="5" max="5" width="22.125" style="5" bestFit="1" customWidth="1"/>
    <col min="6" max="6" width="22" style="5" bestFit="1" customWidth="1"/>
    <col min="7" max="7" width="23.375" style="5" customWidth="1"/>
    <col min="8" max="8" width="10.875" style="5"/>
    <col min="9" max="9" width="61.375" style="9" customWidth="1"/>
    <col min="10" max="16384" width="10.875" style="1"/>
  </cols>
  <sheetData>
    <row r="1" spans="1:9" x14ac:dyDescent="0.25">
      <c r="A1" s="3" t="s">
        <v>90</v>
      </c>
      <c r="B1" s="3" t="s">
        <v>1</v>
      </c>
      <c r="C1" s="8" t="s">
        <v>6</v>
      </c>
      <c r="D1" s="4" t="s">
        <v>41</v>
      </c>
      <c r="E1" s="4" t="s">
        <v>42</v>
      </c>
      <c r="F1" s="4" t="s">
        <v>14</v>
      </c>
      <c r="G1" s="4" t="s">
        <v>4</v>
      </c>
      <c r="H1" s="4" t="s">
        <v>2</v>
      </c>
      <c r="I1" s="8" t="s">
        <v>3</v>
      </c>
    </row>
    <row r="2" spans="1:9" x14ac:dyDescent="0.25">
      <c r="A2" s="5">
        <v>1</v>
      </c>
      <c r="B2" s="1" t="s">
        <v>63</v>
      </c>
      <c r="C2" s="17" t="s">
        <v>190</v>
      </c>
      <c r="D2" s="5">
        <f>E2+6.2+2.4</f>
        <v>33.9</v>
      </c>
      <c r="E2" s="5">
        <f>F2</f>
        <v>25.3</v>
      </c>
      <c r="F2" s="5">
        <v>25.3</v>
      </c>
      <c r="G2" s="5" t="s">
        <v>7</v>
      </c>
      <c r="H2" s="6">
        <v>5</v>
      </c>
      <c r="I2" s="9" t="s">
        <v>9</v>
      </c>
    </row>
    <row r="3" spans="1:9" x14ac:dyDescent="0.25">
      <c r="A3" s="5">
        <v>2</v>
      </c>
      <c r="B3" s="1" t="s">
        <v>64</v>
      </c>
      <c r="D3" s="5">
        <f>E3+2.4</f>
        <v>37.499999999999993</v>
      </c>
      <c r="E3" s="5">
        <f>F3-F2</f>
        <v>35.099999999999994</v>
      </c>
      <c r="F3" s="5">
        <v>60.4</v>
      </c>
      <c r="G3" s="5" t="s">
        <v>71</v>
      </c>
      <c r="H3" s="6" t="s">
        <v>10</v>
      </c>
      <c r="I3" s="9" t="s">
        <v>9</v>
      </c>
    </row>
    <row r="4" spans="1:9" x14ac:dyDescent="0.25">
      <c r="A4" s="5">
        <v>3</v>
      </c>
      <c r="B4" s="1" t="s">
        <v>65</v>
      </c>
      <c r="C4" s="9" t="s">
        <v>44</v>
      </c>
      <c r="D4" s="5">
        <f t="shared" ref="D4:D35" si="0">E4</f>
        <v>32.4</v>
      </c>
      <c r="E4" s="5">
        <f t="shared" ref="E4:E37" si="1">F4-F3</f>
        <v>32.4</v>
      </c>
      <c r="F4" s="5">
        <v>92.8</v>
      </c>
      <c r="G4" s="5" t="s">
        <v>7</v>
      </c>
      <c r="H4" s="6" t="s">
        <v>10</v>
      </c>
      <c r="I4" s="9" t="s">
        <v>9</v>
      </c>
    </row>
    <row r="5" spans="1:9" x14ac:dyDescent="0.25">
      <c r="A5" s="5">
        <v>4</v>
      </c>
      <c r="B5" s="1" t="s">
        <v>95</v>
      </c>
      <c r="C5" s="9" t="s">
        <v>101</v>
      </c>
      <c r="D5" s="5">
        <f t="shared" si="0"/>
        <v>51.8</v>
      </c>
      <c r="E5" s="5">
        <f t="shared" si="1"/>
        <v>51.8</v>
      </c>
      <c r="F5" s="5">
        <v>144.6</v>
      </c>
      <c r="G5" s="5" t="s">
        <v>5</v>
      </c>
      <c r="H5" s="5" t="s">
        <v>12</v>
      </c>
      <c r="I5" s="9" t="s">
        <v>51</v>
      </c>
    </row>
    <row r="6" spans="1:9" x14ac:dyDescent="0.25">
      <c r="A6" s="5">
        <v>5</v>
      </c>
      <c r="B6" s="1" t="s">
        <v>79</v>
      </c>
      <c r="C6" s="9" t="s">
        <v>0</v>
      </c>
      <c r="D6" s="5">
        <f t="shared" si="0"/>
        <v>0</v>
      </c>
      <c r="E6" s="5">
        <f t="shared" si="1"/>
        <v>0</v>
      </c>
      <c r="F6" s="5">
        <v>144.6</v>
      </c>
      <c r="G6" s="5" t="s">
        <v>5</v>
      </c>
      <c r="H6" s="5" t="s">
        <v>12</v>
      </c>
      <c r="I6" s="9" t="s">
        <v>51</v>
      </c>
    </row>
    <row r="7" spans="1:9" x14ac:dyDescent="0.25">
      <c r="A7" s="5">
        <v>6</v>
      </c>
      <c r="B7" s="1" t="s">
        <v>187</v>
      </c>
      <c r="D7" s="5">
        <v>42.1</v>
      </c>
      <c r="E7" s="5">
        <f t="shared" si="1"/>
        <v>42.099999999999994</v>
      </c>
      <c r="F7" s="11">
        <v>186.7</v>
      </c>
      <c r="G7" s="5" t="s">
        <v>7</v>
      </c>
      <c r="H7" s="10" t="s">
        <v>174</v>
      </c>
      <c r="I7" s="9" t="s">
        <v>9</v>
      </c>
    </row>
    <row r="8" spans="1:9" x14ac:dyDescent="0.25">
      <c r="A8" s="5">
        <v>7</v>
      </c>
      <c r="B8" s="1" t="s">
        <v>118</v>
      </c>
      <c r="C8" s="9" t="s">
        <v>66</v>
      </c>
      <c r="D8" s="5">
        <v>39.700000000000003</v>
      </c>
      <c r="E8" s="5">
        <f t="shared" si="1"/>
        <v>44.5</v>
      </c>
      <c r="F8" s="5">
        <v>231.2</v>
      </c>
      <c r="G8" s="5" t="s">
        <v>7</v>
      </c>
      <c r="H8" s="5" t="s">
        <v>10</v>
      </c>
      <c r="I8" s="9" t="s">
        <v>9</v>
      </c>
    </row>
    <row r="9" spans="1:9" x14ac:dyDescent="0.25">
      <c r="A9" s="5">
        <v>8</v>
      </c>
      <c r="B9" s="1" t="s">
        <v>119</v>
      </c>
      <c r="D9" s="5">
        <f t="shared" si="0"/>
        <v>38.100000000000023</v>
      </c>
      <c r="E9" s="5">
        <f t="shared" si="1"/>
        <v>38.100000000000023</v>
      </c>
      <c r="F9" s="5">
        <v>269.3</v>
      </c>
      <c r="G9" s="5" t="s">
        <v>7</v>
      </c>
      <c r="H9" s="5" t="s">
        <v>10</v>
      </c>
      <c r="I9" s="9" t="s">
        <v>9</v>
      </c>
    </row>
    <row r="10" spans="1:9" x14ac:dyDescent="0.25">
      <c r="A10" s="5">
        <v>9</v>
      </c>
      <c r="B10" s="1" t="s">
        <v>167</v>
      </c>
      <c r="C10" s="9" t="s">
        <v>200</v>
      </c>
      <c r="D10" s="5">
        <f>E10+1</f>
        <v>37.099999999999966</v>
      </c>
      <c r="E10" s="5">
        <f t="shared" ref="E10:E12" si="2">F10-F9</f>
        <v>36.099999999999966</v>
      </c>
      <c r="F10" s="5">
        <v>305.39999999999998</v>
      </c>
      <c r="G10" s="5" t="s">
        <v>7</v>
      </c>
      <c r="H10" s="5" t="s">
        <v>10</v>
      </c>
      <c r="I10" s="9" t="s">
        <v>9</v>
      </c>
    </row>
    <row r="11" spans="1:9" x14ac:dyDescent="0.25">
      <c r="A11" s="5">
        <v>10</v>
      </c>
      <c r="B11" s="1" t="s">
        <v>150</v>
      </c>
      <c r="C11" s="9" t="s">
        <v>170</v>
      </c>
      <c r="D11" s="5">
        <f>E11+1</f>
        <v>34</v>
      </c>
      <c r="E11" s="5">
        <f t="shared" si="2"/>
        <v>33</v>
      </c>
      <c r="F11" s="5">
        <v>338.4</v>
      </c>
      <c r="G11" s="5" t="s">
        <v>16</v>
      </c>
      <c r="H11" s="10">
        <v>31</v>
      </c>
      <c r="I11" s="9" t="s">
        <v>151</v>
      </c>
    </row>
    <row r="12" spans="1:9" x14ac:dyDescent="0.25">
      <c r="A12" s="5">
        <v>11</v>
      </c>
      <c r="B12" s="1" t="s">
        <v>150</v>
      </c>
      <c r="C12" s="9" t="s">
        <v>0</v>
      </c>
      <c r="D12" s="5">
        <f t="shared" ref="D12" si="3">E12</f>
        <v>0</v>
      </c>
      <c r="E12" s="5">
        <f t="shared" si="2"/>
        <v>0</v>
      </c>
      <c r="F12" s="5">
        <v>338.4</v>
      </c>
      <c r="G12" s="5" t="s">
        <v>16</v>
      </c>
      <c r="H12" s="10">
        <v>31</v>
      </c>
      <c r="I12" s="9" t="s">
        <v>151</v>
      </c>
    </row>
    <row r="13" spans="1:9" x14ac:dyDescent="0.25">
      <c r="A13" s="5">
        <v>12</v>
      </c>
      <c r="B13" s="1" t="s">
        <v>166</v>
      </c>
      <c r="D13" s="5">
        <f>E13</f>
        <v>39.200000000000045</v>
      </c>
      <c r="E13" s="5">
        <f t="shared" si="1"/>
        <v>39.200000000000045</v>
      </c>
      <c r="F13" s="5">
        <v>377.6</v>
      </c>
      <c r="G13" s="5" t="s">
        <v>7</v>
      </c>
      <c r="H13" s="5" t="s">
        <v>10</v>
      </c>
      <c r="I13" s="9" t="s">
        <v>9</v>
      </c>
    </row>
    <row r="14" spans="1:9" x14ac:dyDescent="0.25">
      <c r="A14" s="5">
        <v>13</v>
      </c>
      <c r="B14" s="1" t="s">
        <v>120</v>
      </c>
      <c r="C14" s="9" t="s">
        <v>199</v>
      </c>
      <c r="D14" s="5">
        <f>E14+0.5</f>
        <v>45.099999999999966</v>
      </c>
      <c r="E14" s="5">
        <f t="shared" si="1"/>
        <v>44.599999999999966</v>
      </c>
      <c r="F14" s="5">
        <v>422.2</v>
      </c>
      <c r="G14" s="5" t="s">
        <v>7</v>
      </c>
      <c r="H14" s="10" t="s">
        <v>10</v>
      </c>
      <c r="I14" s="9" t="s">
        <v>9</v>
      </c>
    </row>
    <row r="15" spans="1:9" x14ac:dyDescent="0.25">
      <c r="A15" s="5">
        <v>14</v>
      </c>
      <c r="B15" s="1" t="s">
        <v>23</v>
      </c>
      <c r="C15" s="9" t="s">
        <v>30</v>
      </c>
      <c r="D15" s="5">
        <f t="shared" si="0"/>
        <v>33.600000000000023</v>
      </c>
      <c r="E15" s="5">
        <f t="shared" si="1"/>
        <v>33.600000000000023</v>
      </c>
      <c r="F15" s="5">
        <v>455.8</v>
      </c>
      <c r="G15" s="5" t="s">
        <v>16</v>
      </c>
      <c r="H15" s="6">
        <v>10.5</v>
      </c>
      <c r="I15" s="9" t="s">
        <v>8</v>
      </c>
    </row>
    <row r="16" spans="1:9" x14ac:dyDescent="0.25">
      <c r="A16" s="5">
        <v>15</v>
      </c>
      <c r="B16" s="1" t="s">
        <v>25</v>
      </c>
      <c r="C16" s="9" t="s">
        <v>99</v>
      </c>
      <c r="D16" s="5">
        <f>E16+0.2</f>
        <v>40.000000000000014</v>
      </c>
      <c r="E16" s="5">
        <f t="shared" si="1"/>
        <v>39.800000000000011</v>
      </c>
      <c r="F16" s="5">
        <v>495.6</v>
      </c>
      <c r="G16" s="5" t="s">
        <v>7</v>
      </c>
      <c r="H16" s="5" t="s">
        <v>10</v>
      </c>
      <c r="I16" s="9" t="s">
        <v>9</v>
      </c>
    </row>
    <row r="17" spans="1:9" x14ac:dyDescent="0.25">
      <c r="A17" s="5">
        <v>16</v>
      </c>
      <c r="B17" s="1" t="s">
        <v>152</v>
      </c>
      <c r="C17" s="9" t="s">
        <v>72</v>
      </c>
      <c r="D17" s="5">
        <f>E17+0.2</f>
        <v>44.899999999999935</v>
      </c>
      <c r="E17" s="5">
        <f t="shared" si="1"/>
        <v>44.699999999999932</v>
      </c>
      <c r="F17" s="5">
        <v>540.29999999999995</v>
      </c>
      <c r="G17" s="5" t="s">
        <v>16</v>
      </c>
      <c r="H17" s="6" t="s">
        <v>12</v>
      </c>
      <c r="I17" s="9" t="s">
        <v>51</v>
      </c>
    </row>
    <row r="18" spans="1:9" x14ac:dyDescent="0.25">
      <c r="A18" s="5">
        <v>17</v>
      </c>
      <c r="B18" s="1" t="s">
        <v>73</v>
      </c>
      <c r="C18" s="9" t="s">
        <v>67</v>
      </c>
      <c r="D18" s="5">
        <f t="shared" si="0"/>
        <v>6.4000000000000909</v>
      </c>
      <c r="E18" s="5">
        <f t="shared" si="1"/>
        <v>6.4000000000000909</v>
      </c>
      <c r="F18" s="5">
        <v>546.70000000000005</v>
      </c>
      <c r="G18" s="5" t="s">
        <v>71</v>
      </c>
      <c r="H18" s="6">
        <v>10.5</v>
      </c>
      <c r="I18" s="9" t="s">
        <v>108</v>
      </c>
    </row>
    <row r="19" spans="1:9" s="20" customFormat="1" x14ac:dyDescent="0.25">
      <c r="A19" s="5">
        <v>18</v>
      </c>
      <c r="B19" s="20" t="s">
        <v>68</v>
      </c>
      <c r="C19" s="21" t="s">
        <v>100</v>
      </c>
      <c r="D19" s="19">
        <f t="shared" si="0"/>
        <v>34.399999999999977</v>
      </c>
      <c r="E19" s="19">
        <f t="shared" si="1"/>
        <v>34.399999999999977</v>
      </c>
      <c r="F19" s="19">
        <v>581.1</v>
      </c>
      <c r="G19" s="19" t="s">
        <v>71</v>
      </c>
      <c r="H19" s="22" t="s">
        <v>10</v>
      </c>
      <c r="I19" s="21" t="s">
        <v>9</v>
      </c>
    </row>
    <row r="20" spans="1:9" x14ac:dyDescent="0.25">
      <c r="A20" s="5">
        <v>19</v>
      </c>
      <c r="B20" s="1" t="s">
        <v>154</v>
      </c>
      <c r="C20" s="9" t="s">
        <v>201</v>
      </c>
      <c r="D20" s="5">
        <f t="shared" si="0"/>
        <v>42.199999999999932</v>
      </c>
      <c r="E20" s="5">
        <f t="shared" si="1"/>
        <v>42.199999999999932</v>
      </c>
      <c r="F20" s="5">
        <v>623.29999999999995</v>
      </c>
      <c r="G20" s="5" t="s">
        <v>71</v>
      </c>
      <c r="H20" s="6">
        <v>10.5</v>
      </c>
      <c r="I20" s="9" t="s">
        <v>108</v>
      </c>
    </row>
    <row r="21" spans="1:9" x14ac:dyDescent="0.25">
      <c r="A21" s="5">
        <v>20</v>
      </c>
      <c r="B21" s="1" t="s">
        <v>97</v>
      </c>
      <c r="C21" s="15" t="s">
        <v>96</v>
      </c>
      <c r="D21" s="5">
        <f>E21+1.5</f>
        <v>24.300000000000068</v>
      </c>
      <c r="E21" s="5">
        <f t="shared" si="1"/>
        <v>22.800000000000068</v>
      </c>
      <c r="F21" s="5">
        <v>646.1</v>
      </c>
      <c r="G21" s="5" t="s">
        <v>16</v>
      </c>
      <c r="H21" s="6" t="s">
        <v>12</v>
      </c>
      <c r="I21" s="9" t="s">
        <v>51</v>
      </c>
    </row>
    <row r="22" spans="1:9" x14ac:dyDescent="0.25">
      <c r="A22" s="5">
        <v>21</v>
      </c>
      <c r="B22" s="1" t="s">
        <v>97</v>
      </c>
      <c r="C22" s="9" t="s">
        <v>0</v>
      </c>
      <c r="D22" s="5">
        <f>E22</f>
        <v>0</v>
      </c>
      <c r="E22" s="5">
        <f t="shared" si="1"/>
        <v>0</v>
      </c>
      <c r="F22" s="5">
        <v>646.1</v>
      </c>
      <c r="G22" s="5" t="s">
        <v>16</v>
      </c>
      <c r="H22" s="6" t="s">
        <v>12</v>
      </c>
      <c r="I22" s="9" t="s">
        <v>51</v>
      </c>
    </row>
    <row r="23" spans="1:9" x14ac:dyDescent="0.25">
      <c r="A23" s="5">
        <v>22</v>
      </c>
      <c r="B23" s="1" t="s">
        <v>29</v>
      </c>
      <c r="C23" s="9" t="s">
        <v>69</v>
      </c>
      <c r="D23" s="5">
        <f>E23+1.5</f>
        <v>32.299999999999955</v>
      </c>
      <c r="E23" s="5">
        <f t="shared" si="1"/>
        <v>30.799999999999955</v>
      </c>
      <c r="F23" s="5">
        <v>676.9</v>
      </c>
      <c r="G23" s="5" t="s">
        <v>5</v>
      </c>
      <c r="H23" s="6" t="s">
        <v>174</v>
      </c>
      <c r="I23" s="9" t="s">
        <v>9</v>
      </c>
    </row>
    <row r="24" spans="1:9" x14ac:dyDescent="0.25">
      <c r="A24" s="5">
        <v>23</v>
      </c>
      <c r="B24" s="1" t="s">
        <v>121</v>
      </c>
      <c r="C24" s="21" t="s">
        <v>165</v>
      </c>
      <c r="D24" s="5">
        <f>E24+2</f>
        <v>32.800000000000068</v>
      </c>
      <c r="E24" s="5">
        <f t="shared" si="1"/>
        <v>30.800000000000068</v>
      </c>
      <c r="F24" s="5">
        <v>707.7</v>
      </c>
      <c r="G24" s="5" t="s">
        <v>7</v>
      </c>
      <c r="H24" s="6">
        <v>10.5</v>
      </c>
      <c r="I24" s="9" t="s">
        <v>8</v>
      </c>
    </row>
    <row r="25" spans="1:9" x14ac:dyDescent="0.25">
      <c r="A25" s="5">
        <v>24</v>
      </c>
      <c r="B25" s="1" t="s">
        <v>33</v>
      </c>
      <c r="D25" s="5">
        <f>E25+2</f>
        <v>38.599999999999909</v>
      </c>
      <c r="E25" s="5">
        <f t="shared" si="1"/>
        <v>36.599999999999909</v>
      </c>
      <c r="F25" s="5">
        <v>744.3</v>
      </c>
      <c r="G25" s="5" t="s">
        <v>163</v>
      </c>
      <c r="H25" s="6">
        <v>10.5</v>
      </c>
      <c r="I25" s="9" t="s">
        <v>164</v>
      </c>
    </row>
    <row r="26" spans="1:9" x14ac:dyDescent="0.25">
      <c r="A26" s="5">
        <v>25</v>
      </c>
      <c r="B26" s="1" t="s">
        <v>116</v>
      </c>
      <c r="D26" s="5">
        <f>E26+2</f>
        <v>41.400000000000091</v>
      </c>
      <c r="E26" s="5">
        <f t="shared" ref="E26" si="4">F26-F25</f>
        <v>39.400000000000091</v>
      </c>
      <c r="F26" s="5">
        <v>783.7</v>
      </c>
      <c r="G26" s="5" t="s">
        <v>5</v>
      </c>
      <c r="H26" s="6">
        <v>10.5</v>
      </c>
      <c r="I26" s="9" t="s">
        <v>8</v>
      </c>
    </row>
    <row r="27" spans="1:9" x14ac:dyDescent="0.25">
      <c r="A27" s="5">
        <v>26</v>
      </c>
      <c r="B27" s="1" t="s">
        <v>93</v>
      </c>
      <c r="C27" s="9" t="s">
        <v>70</v>
      </c>
      <c r="D27" s="5">
        <f t="shared" si="0"/>
        <v>51.299999999999955</v>
      </c>
      <c r="E27" s="5">
        <f t="shared" si="1"/>
        <v>51.299999999999955</v>
      </c>
      <c r="F27" s="5">
        <v>835</v>
      </c>
      <c r="G27" s="5" t="s">
        <v>16</v>
      </c>
      <c r="H27" s="6" t="s">
        <v>12</v>
      </c>
      <c r="I27" s="9" t="s">
        <v>51</v>
      </c>
    </row>
    <row r="28" spans="1:9" x14ac:dyDescent="0.25">
      <c r="A28" s="5">
        <v>27</v>
      </c>
      <c r="B28" s="1" t="s">
        <v>83</v>
      </c>
      <c r="C28" s="9" t="s">
        <v>0</v>
      </c>
      <c r="D28" s="5">
        <f t="shared" si="0"/>
        <v>0</v>
      </c>
      <c r="E28" s="5">
        <f t="shared" si="1"/>
        <v>0</v>
      </c>
      <c r="F28" s="5">
        <v>835</v>
      </c>
      <c r="G28" s="5" t="s">
        <v>16</v>
      </c>
      <c r="H28" s="6" t="s">
        <v>12</v>
      </c>
      <c r="I28" s="9" t="s">
        <v>51</v>
      </c>
    </row>
    <row r="29" spans="1:9" x14ac:dyDescent="0.25">
      <c r="A29" s="5">
        <v>28</v>
      </c>
      <c r="B29" s="1" t="s">
        <v>123</v>
      </c>
      <c r="C29" s="9" t="s">
        <v>103</v>
      </c>
      <c r="D29" s="5">
        <f t="shared" si="0"/>
        <v>48.399999999999977</v>
      </c>
      <c r="E29" s="5">
        <f>F29-F27</f>
        <v>48.399999999999977</v>
      </c>
      <c r="F29" s="5">
        <v>883.4</v>
      </c>
      <c r="G29" s="5" t="s">
        <v>71</v>
      </c>
      <c r="H29" s="6">
        <v>10.5</v>
      </c>
      <c r="I29" s="9" t="s">
        <v>108</v>
      </c>
    </row>
    <row r="30" spans="1:9" x14ac:dyDescent="0.25">
      <c r="A30" s="5">
        <v>29</v>
      </c>
      <c r="B30" s="1" t="s">
        <v>122</v>
      </c>
      <c r="D30" s="5">
        <f t="shared" si="0"/>
        <v>40.100000000000023</v>
      </c>
      <c r="E30" s="5">
        <f t="shared" si="1"/>
        <v>40.100000000000023</v>
      </c>
      <c r="F30" s="5">
        <v>923.5</v>
      </c>
      <c r="G30" s="5" t="s">
        <v>71</v>
      </c>
      <c r="H30" s="6" t="s">
        <v>10</v>
      </c>
      <c r="I30" s="9" t="s">
        <v>9</v>
      </c>
    </row>
    <row r="31" spans="1:9" x14ac:dyDescent="0.25">
      <c r="A31" s="5">
        <v>30</v>
      </c>
      <c r="B31" s="1" t="s">
        <v>86</v>
      </c>
      <c r="C31" s="9" t="s">
        <v>102</v>
      </c>
      <c r="D31" s="5">
        <f t="shared" si="0"/>
        <v>34.200000000000045</v>
      </c>
      <c r="E31" s="5">
        <f t="shared" si="1"/>
        <v>34.200000000000045</v>
      </c>
      <c r="F31" s="5">
        <v>957.7</v>
      </c>
      <c r="G31" s="5" t="s">
        <v>7</v>
      </c>
      <c r="H31" s="6">
        <v>10.5</v>
      </c>
      <c r="I31" s="9" t="s">
        <v>8</v>
      </c>
    </row>
    <row r="32" spans="1:9" x14ac:dyDescent="0.25">
      <c r="A32" s="5">
        <v>31</v>
      </c>
      <c r="B32" s="1" t="s">
        <v>183</v>
      </c>
      <c r="C32" s="9" t="s">
        <v>184</v>
      </c>
      <c r="D32" s="5">
        <f t="shared" si="0"/>
        <v>34.399999999999977</v>
      </c>
      <c r="E32" s="5">
        <f t="shared" si="1"/>
        <v>34.399999999999977</v>
      </c>
      <c r="F32" s="5">
        <v>992.1</v>
      </c>
      <c r="G32" s="5" t="s">
        <v>71</v>
      </c>
      <c r="H32" s="5" t="s">
        <v>174</v>
      </c>
      <c r="I32" s="9" t="s">
        <v>9</v>
      </c>
    </row>
    <row r="33" spans="1:9" x14ac:dyDescent="0.25">
      <c r="A33" s="5">
        <v>32</v>
      </c>
      <c r="B33" s="1" t="s">
        <v>124</v>
      </c>
      <c r="C33" s="9" t="s">
        <v>197</v>
      </c>
      <c r="D33" s="5">
        <f t="shared" si="0"/>
        <v>32.800000000000068</v>
      </c>
      <c r="E33" s="5">
        <f>F33-F32</f>
        <v>32.800000000000068</v>
      </c>
      <c r="F33" s="5">
        <v>1024.9000000000001</v>
      </c>
      <c r="G33" s="5" t="s">
        <v>71</v>
      </c>
      <c r="H33" s="5" t="s">
        <v>10</v>
      </c>
      <c r="I33" s="9" t="s">
        <v>9</v>
      </c>
    </row>
    <row r="34" spans="1:9" x14ac:dyDescent="0.25">
      <c r="A34" s="5">
        <v>33</v>
      </c>
      <c r="B34" s="1" t="s">
        <v>181</v>
      </c>
      <c r="C34" s="9" t="s">
        <v>182</v>
      </c>
      <c r="D34" s="5">
        <f t="shared" si="0"/>
        <v>35.699999999999818</v>
      </c>
      <c r="E34" s="5">
        <f t="shared" si="1"/>
        <v>35.699999999999818</v>
      </c>
      <c r="F34" s="5">
        <v>1060.5999999999999</v>
      </c>
      <c r="G34" s="5" t="s">
        <v>71</v>
      </c>
      <c r="H34" s="5" t="s">
        <v>174</v>
      </c>
      <c r="I34" s="9" t="s">
        <v>9</v>
      </c>
    </row>
    <row r="35" spans="1:9" x14ac:dyDescent="0.25">
      <c r="A35" s="5">
        <v>34</v>
      </c>
      <c r="B35" s="1" t="s">
        <v>59</v>
      </c>
      <c r="C35" s="9" t="s">
        <v>110</v>
      </c>
      <c r="D35" s="5">
        <f t="shared" si="0"/>
        <v>29.900000000000091</v>
      </c>
      <c r="E35" s="5">
        <f t="shared" si="1"/>
        <v>29.900000000000091</v>
      </c>
      <c r="F35" s="5">
        <v>1090.5</v>
      </c>
      <c r="G35" s="5" t="s">
        <v>7</v>
      </c>
      <c r="H35" s="6">
        <v>5</v>
      </c>
      <c r="I35" s="9" t="s">
        <v>9</v>
      </c>
    </row>
    <row r="36" spans="1:9" x14ac:dyDescent="0.25">
      <c r="A36" s="5">
        <v>35</v>
      </c>
      <c r="B36" s="1" t="s">
        <v>75</v>
      </c>
      <c r="C36" s="9" t="s">
        <v>88</v>
      </c>
      <c r="D36" s="5">
        <v>50</v>
      </c>
      <c r="E36" s="5">
        <f t="shared" si="1"/>
        <v>28.099999999999909</v>
      </c>
      <c r="F36" s="5">
        <v>1118.5999999999999</v>
      </c>
      <c r="G36" s="5" t="s">
        <v>71</v>
      </c>
      <c r="H36" s="5" t="s">
        <v>10</v>
      </c>
      <c r="I36" s="9" t="s">
        <v>9</v>
      </c>
    </row>
    <row r="37" spans="1:9" x14ac:dyDescent="0.25">
      <c r="A37" s="5">
        <v>36</v>
      </c>
      <c r="B37" s="1" t="s">
        <v>60</v>
      </c>
      <c r="C37" s="9" t="s">
        <v>62</v>
      </c>
      <c r="D37" s="5">
        <v>50</v>
      </c>
      <c r="E37" s="5">
        <f t="shared" si="1"/>
        <v>0</v>
      </c>
      <c r="F37" s="5">
        <v>1118.5999999999999</v>
      </c>
      <c r="H37" s="5" t="s">
        <v>10</v>
      </c>
      <c r="I37" s="9" t="s">
        <v>9</v>
      </c>
    </row>
    <row r="38" spans="1:9" x14ac:dyDescent="0.25">
      <c r="A38" s="2"/>
      <c r="B38" s="2"/>
      <c r="C38" s="2" t="s">
        <v>91</v>
      </c>
      <c r="D38" s="7">
        <f>SUM(D2:D37)</f>
        <v>1208.5999999999999</v>
      </c>
      <c r="E38" s="7"/>
      <c r="F38" s="7">
        <v>1118.5999999999999</v>
      </c>
      <c r="G38" s="7"/>
      <c r="H38" s="13">
        <f>SUM(H2:H37)</f>
        <v>156</v>
      </c>
      <c r="I38" s="7"/>
    </row>
  </sheetData>
  <pageMargins left="0.7" right="0.7" top="0.75" bottom="0.75" header="0.3" footer="0.3"/>
  <pageSetup scale="35" fitToHeight="22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Relaxed</vt:lpstr>
      <vt:lpstr>Average</vt:lpstr>
      <vt:lpstr>Fast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Durston</dc:creator>
  <cp:lastModifiedBy>Brad Vaillancourt</cp:lastModifiedBy>
  <cp:lastPrinted>2018-03-14T15:30:29Z</cp:lastPrinted>
  <dcterms:created xsi:type="dcterms:W3CDTF">2018-02-18T03:46:36Z</dcterms:created>
  <dcterms:modified xsi:type="dcterms:W3CDTF">2022-01-24T05:58:30Z</dcterms:modified>
</cp:coreProperties>
</file>